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C5876F71-6B54-8C4B-AF79-F1C0355F567C}" xr6:coauthVersionLast="47" xr6:coauthVersionMax="47" xr10:uidLastSave="{00000000-0000-0000-0000-000000000000}"/>
  <bookViews>
    <workbookView xWindow="480" yWindow="1000" windowWidth="25040" windowHeight="14420" xr2:uid="{8F58ECEA-2D4F-6840-B40F-11E34C410C57}"/>
  </bookViews>
  <sheets>
    <sheet name="Blad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3" i="1" l="1"/>
  <c r="O22" i="1"/>
  <c r="L22" i="1"/>
  <c r="M22" i="1" s="1"/>
  <c r="H22" i="1"/>
  <c r="O21" i="1"/>
  <c r="O20" i="1"/>
  <c r="O19" i="1"/>
  <c r="O18" i="1"/>
  <c r="O17" i="1"/>
  <c r="O16" i="1"/>
  <c r="O15" i="1"/>
  <c r="L15" i="1"/>
  <c r="M15" i="1" s="1"/>
  <c r="H15" i="1"/>
  <c r="O14" i="1"/>
  <c r="O13" i="1"/>
  <c r="O12" i="1"/>
  <c r="H12" i="1"/>
  <c r="M12" i="1" s="1"/>
  <c r="O11" i="1"/>
  <c r="O10" i="1"/>
  <c r="O9" i="1"/>
  <c r="O8" i="1"/>
  <c r="O7" i="1"/>
  <c r="O6" i="1"/>
  <c r="O5" i="1"/>
  <c r="O4" i="1"/>
  <c r="M4" i="1"/>
  <c r="O3" i="1"/>
  <c r="L3" i="1"/>
  <c r="M3" i="1" s="1"/>
  <c r="H3" i="1"/>
  <c r="M1" i="1"/>
</calcChain>
</file>

<file path=xl/sharedStrings.xml><?xml version="1.0" encoding="utf-8"?>
<sst xmlns="http://schemas.openxmlformats.org/spreadsheetml/2006/main" count="58" uniqueCount="55">
  <si>
    <t xml:space="preserve">                                                                   Highscore list  top 25 of sold stocks                                                   </t>
  </si>
  <si>
    <t>Nr</t>
  </si>
  <si>
    <t>FGS number/Compagny</t>
  </si>
  <si>
    <t>Ticker</t>
  </si>
  <si>
    <t>buy date</t>
  </si>
  <si>
    <t>shares</t>
  </si>
  <si>
    <t>exchange rate</t>
  </si>
  <si>
    <t>buy price</t>
  </si>
  <si>
    <t>investment</t>
  </si>
  <si>
    <t>sell price</t>
  </si>
  <si>
    <t>dividend</t>
  </si>
  <si>
    <t>return</t>
  </si>
  <si>
    <t>profit</t>
  </si>
  <si>
    <t>sell date</t>
  </si>
  <si>
    <t>days</t>
  </si>
  <si>
    <t>14. American Manganese Inc</t>
  </si>
  <si>
    <t>AMY</t>
  </si>
  <si>
    <t>2. Innovative Industrial Properties</t>
  </si>
  <si>
    <t>IIPR</t>
  </si>
  <si>
    <t>18. Algorand</t>
  </si>
  <si>
    <t>ALGO</t>
  </si>
  <si>
    <t>4. Pretium Resources Inc</t>
  </si>
  <si>
    <t>PVG</t>
  </si>
  <si>
    <t>16. Lundin Mining</t>
  </si>
  <si>
    <t>LUN</t>
  </si>
  <si>
    <t>17. Stellar Lumens</t>
  </si>
  <si>
    <t>XLM</t>
  </si>
  <si>
    <t>21. Chainlink</t>
  </si>
  <si>
    <t>LINK</t>
  </si>
  <si>
    <t>13. The Graph</t>
  </si>
  <si>
    <t>GRT</t>
  </si>
  <si>
    <t>25. Dash</t>
  </si>
  <si>
    <t>DASH</t>
  </si>
  <si>
    <t xml:space="preserve">6. New Pacific Metals </t>
  </si>
  <si>
    <t>NUAG</t>
  </si>
  <si>
    <t>Numeraire</t>
  </si>
  <si>
    <t>NMR</t>
  </si>
  <si>
    <t>20. Compound</t>
  </si>
  <si>
    <t>COMP</t>
  </si>
  <si>
    <t>1. Canopy Growth Compagny</t>
  </si>
  <si>
    <t>WEED^</t>
  </si>
  <si>
    <t>30. Litecoin</t>
  </si>
  <si>
    <t>LTC</t>
  </si>
  <si>
    <t>31. Bitcoin Cash</t>
  </si>
  <si>
    <t>BCH</t>
  </si>
  <si>
    <t>29. Filecoin</t>
  </si>
  <si>
    <t>FIL</t>
  </si>
  <si>
    <t>Norilsk Nikkel</t>
  </si>
  <si>
    <t>NILSY</t>
  </si>
  <si>
    <t>Gamco Nat res, Gold &amp; inc trust</t>
  </si>
  <si>
    <t>GNT</t>
  </si>
  <si>
    <t>Pan American Silver</t>
  </si>
  <si>
    <t>PAAS</t>
  </si>
  <si>
    <t xml:space="preserve"> FPX Nickel Corp</t>
  </si>
  <si>
    <t>FPX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</si>
</sst>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000"/>
    <numFmt numFmtId="165" formatCode="_([$€-2]\ * #,##0_);_([$€-2]\ * \(#,##0\);_([$€-2]\ * &quot;-&quot;??_);_(@_)"/>
    <numFmt numFmtId="166" formatCode="_(&quot;€&quot;\ * #,##0_);_(&quot;€&quot;\ * \(#,##0\);_(&quot;€&quot;\ * &quot;-&quot;??_);_(@_)"/>
    <numFmt numFmtId="167" formatCode="0.000"/>
    <numFmt numFmtId="168" formatCode="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9" fontId="5" fillId="0" borderId="5" xfId="3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14" fontId="6" fillId="0" borderId="5" xfId="0" applyNumberFormat="1" applyFont="1" applyBorder="1"/>
    <xf numFmtId="43" fontId="4" fillId="0" borderId="5" xfId="1" applyFont="1" applyBorder="1" applyAlignment="1">
      <alignment horizontal="center"/>
    </xf>
    <xf numFmtId="165" fontId="4" fillId="0" borderId="5" xfId="0" applyNumberFormat="1" applyFont="1" applyBorder="1"/>
    <xf numFmtId="43" fontId="4" fillId="0" borderId="5" xfId="1" applyFont="1" applyFill="1" applyBorder="1" applyAlignment="1">
      <alignment horizontal="right"/>
    </xf>
    <xf numFmtId="0" fontId="4" fillId="0" borderId="5" xfId="0" applyFont="1" applyBorder="1"/>
    <xf numFmtId="44" fontId="4" fillId="0" borderId="5" xfId="2" applyFont="1" applyBorder="1" applyAlignment="1">
      <alignment horizontal="center"/>
    </xf>
    <xf numFmtId="166" fontId="4" fillId="0" borderId="5" xfId="2" applyNumberFormat="1" applyFont="1" applyBorder="1" applyAlignment="1">
      <alignment horizontal="center"/>
    </xf>
    <xf numFmtId="167" fontId="4" fillId="0" borderId="5" xfId="0" applyNumberFormat="1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0" fontId="4" fillId="0" borderId="5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168" fontId="4" fillId="0" borderId="5" xfId="0" applyNumberFormat="1" applyFont="1" applyBorder="1" applyAlignment="1">
      <alignment horizontal="center"/>
    </xf>
    <xf numFmtId="14" fontId="4" fillId="0" borderId="5" xfId="0" applyNumberFormat="1" applyFont="1" applyBorder="1"/>
    <xf numFmtId="14" fontId="4" fillId="0" borderId="5" xfId="2" applyNumberFormat="1" applyFont="1" applyBorder="1"/>
    <xf numFmtId="2" fontId="6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845EC-2E01-2D4A-83B5-4FBF0FDD290E}">
  <dimension ref="A1:O28"/>
  <sheetViews>
    <sheetView tabSelected="1" workbookViewId="0">
      <selection activeCell="Q8" sqref="Q8"/>
    </sheetView>
  </sheetViews>
  <sheetFormatPr baseColWidth="10" defaultRowHeight="16" x14ac:dyDescent="0.2"/>
  <cols>
    <col min="1" max="1" width="2.1640625" bestFit="1" customWidth="1"/>
    <col min="2" max="2" width="19.6640625" bestFit="1" customWidth="1"/>
    <col min="3" max="3" width="4.83203125" bestFit="1" customWidth="1"/>
    <col min="4" max="4" width="6.83203125" bestFit="1" customWidth="1"/>
    <col min="5" max="5" width="4.33203125" bestFit="1" customWidth="1"/>
    <col min="6" max="6" width="8.6640625" bestFit="1" customWidth="1"/>
    <col min="7" max="7" width="5.83203125" bestFit="1" customWidth="1"/>
    <col min="8" max="8" width="7.1640625" bestFit="1" customWidth="1"/>
    <col min="9" max="9" width="5.6640625" bestFit="1" customWidth="1"/>
    <col min="10" max="10" width="5.5" bestFit="1" customWidth="1"/>
    <col min="11" max="11" width="8.6640625" bestFit="1" customWidth="1"/>
    <col min="12" max="12" width="5.6640625" bestFit="1" customWidth="1"/>
    <col min="13" max="13" width="4" bestFit="1" customWidth="1"/>
    <col min="14" max="14" width="6.83203125" bestFit="1" customWidth="1"/>
    <col min="15" max="15" width="3.5" bestFit="1" customWidth="1"/>
  </cols>
  <sheetData>
    <row r="1" spans="1: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>
        <f ca="1">TODAY()</f>
        <v>44682</v>
      </c>
      <c r="N1" s="2"/>
      <c r="O1" s="3"/>
    </row>
    <row r="2" spans="1:15" x14ac:dyDescent="0.2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6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x14ac:dyDescent="0.2">
      <c r="A3" s="7">
        <v>1</v>
      </c>
      <c r="B3" s="8" t="s">
        <v>15</v>
      </c>
      <c r="C3" s="9" t="s">
        <v>16</v>
      </c>
      <c r="D3" s="10">
        <v>44083</v>
      </c>
      <c r="E3" s="7">
        <v>1250</v>
      </c>
      <c r="F3" s="11">
        <v>1.55</v>
      </c>
      <c r="G3" s="7">
        <v>0.24</v>
      </c>
      <c r="H3" s="12">
        <f>(G3*E3)/F3</f>
        <v>193.54838709677418</v>
      </c>
      <c r="I3" s="13">
        <v>2.13</v>
      </c>
      <c r="J3" s="13">
        <v>0</v>
      </c>
      <c r="K3" s="11">
        <v>1.54</v>
      </c>
      <c r="L3" s="12">
        <f>((I3+J3)/K3)*E3</f>
        <v>1728.8961038961038</v>
      </c>
      <c r="M3" s="14">
        <f>(L3-H3)/H3+1</f>
        <v>8.9326298701298708</v>
      </c>
      <c r="N3" s="10">
        <v>44245</v>
      </c>
      <c r="O3" s="15">
        <f t="shared" ref="O3:O19" si="0">N3-D3</f>
        <v>162</v>
      </c>
    </row>
    <row r="4" spans="1:15" x14ac:dyDescent="0.2">
      <c r="A4" s="7">
        <v>2</v>
      </c>
      <c r="B4" s="16" t="s">
        <v>17</v>
      </c>
      <c r="C4" s="17" t="s">
        <v>18</v>
      </c>
      <c r="D4" s="18">
        <v>43521</v>
      </c>
      <c r="E4" s="7">
        <v>10</v>
      </c>
      <c r="F4" s="11">
        <v>1.1399999999999999</v>
      </c>
      <c r="G4" s="19">
        <v>64.64</v>
      </c>
      <c r="H4" s="20">
        <v>567.01754385964909</v>
      </c>
      <c r="I4" s="21">
        <v>266.24</v>
      </c>
      <c r="J4" s="13">
        <v>12.469999999999999</v>
      </c>
      <c r="K4" s="11">
        <v>1.1595547309833023</v>
      </c>
      <c r="L4" s="20">
        <v>2403.5950400000006</v>
      </c>
      <c r="M4" s="14">
        <f>(L4-H4)/H4+1</f>
        <v>4.2390135297029712</v>
      </c>
      <c r="N4" s="10">
        <v>44501</v>
      </c>
      <c r="O4" s="15">
        <f t="shared" si="0"/>
        <v>980</v>
      </c>
    </row>
    <row r="5" spans="1:15" x14ac:dyDescent="0.2">
      <c r="A5" s="7">
        <v>3</v>
      </c>
      <c r="B5" s="16" t="s">
        <v>19</v>
      </c>
      <c r="C5" s="17" t="s">
        <v>20</v>
      </c>
      <c r="D5" s="18">
        <v>44189</v>
      </c>
      <c r="E5" s="7">
        <v>138</v>
      </c>
      <c r="F5" s="11">
        <v>1</v>
      </c>
      <c r="G5" s="19">
        <v>0.25290000000000001</v>
      </c>
      <c r="H5" s="20">
        <v>34.900200000000005</v>
      </c>
      <c r="I5" s="21">
        <v>0.83498609999999995</v>
      </c>
      <c r="J5" s="13">
        <v>0</v>
      </c>
      <c r="K5" s="11">
        <v>1</v>
      </c>
      <c r="L5" s="20">
        <v>115.2280818</v>
      </c>
      <c r="M5" s="14">
        <v>2.301645314353499</v>
      </c>
      <c r="N5" s="10">
        <v>44649</v>
      </c>
      <c r="O5" s="15">
        <f t="shared" si="0"/>
        <v>460</v>
      </c>
    </row>
    <row r="6" spans="1:15" x14ac:dyDescent="0.2">
      <c r="A6" s="7">
        <v>4</v>
      </c>
      <c r="B6" s="16" t="s">
        <v>21</v>
      </c>
      <c r="C6" s="17" t="s">
        <v>22</v>
      </c>
      <c r="D6" s="18">
        <v>43140</v>
      </c>
      <c r="E6" s="7">
        <v>20</v>
      </c>
      <c r="F6" s="11">
        <v>1.24</v>
      </c>
      <c r="G6" s="19">
        <v>6.75</v>
      </c>
      <c r="H6" s="20">
        <v>108.87096774193549</v>
      </c>
      <c r="I6" s="21">
        <v>13.84</v>
      </c>
      <c r="J6" s="13">
        <v>0</v>
      </c>
      <c r="K6" s="11">
        <v>1.1326311020500623</v>
      </c>
      <c r="L6" s="20">
        <v>244.38672</v>
      </c>
      <c r="M6" s="14">
        <v>2.2447372799999998</v>
      </c>
      <c r="N6" s="10">
        <v>44557</v>
      </c>
      <c r="O6" s="15">
        <f t="shared" si="0"/>
        <v>1417</v>
      </c>
    </row>
    <row r="7" spans="1:15" x14ac:dyDescent="0.2">
      <c r="A7" s="7">
        <v>5</v>
      </c>
      <c r="B7" s="22" t="s">
        <v>23</v>
      </c>
      <c r="C7" s="7" t="s">
        <v>24</v>
      </c>
      <c r="D7" s="10">
        <v>43384</v>
      </c>
      <c r="E7" s="7">
        <v>20</v>
      </c>
      <c r="F7" s="11">
        <v>1.5</v>
      </c>
      <c r="G7" s="7">
        <v>5.96</v>
      </c>
      <c r="H7" s="23">
        <v>0</v>
      </c>
      <c r="I7" s="13">
        <v>11.21</v>
      </c>
      <c r="J7" s="7">
        <v>0.28000000000000003</v>
      </c>
      <c r="K7" s="11">
        <v>1.5004</v>
      </c>
      <c r="L7" s="24">
        <v>153.16</v>
      </c>
      <c r="M7" s="14">
        <v>1.93</v>
      </c>
      <c r="N7" s="10">
        <v>44428</v>
      </c>
      <c r="O7" s="15">
        <f t="shared" si="0"/>
        <v>1044</v>
      </c>
    </row>
    <row r="8" spans="1:15" x14ac:dyDescent="0.2">
      <c r="A8" s="7">
        <v>6</v>
      </c>
      <c r="B8" s="8" t="s">
        <v>25</v>
      </c>
      <c r="C8" s="9" t="s">
        <v>26</v>
      </c>
      <c r="D8" s="10">
        <v>44186</v>
      </c>
      <c r="E8" s="7">
        <v>375</v>
      </c>
      <c r="F8" s="11">
        <v>1</v>
      </c>
      <c r="G8" s="7">
        <v>0.13500000000000001</v>
      </c>
      <c r="H8" s="23">
        <v>50.625</v>
      </c>
      <c r="I8" s="25">
        <v>0.18426318999999999</v>
      </c>
      <c r="J8" s="7">
        <v>0</v>
      </c>
      <c r="K8" s="11">
        <v>1</v>
      </c>
      <c r="L8" s="23">
        <v>69.098696250000003</v>
      </c>
      <c r="M8" s="14">
        <v>1.3649125185185187</v>
      </c>
      <c r="N8" s="10">
        <v>44671</v>
      </c>
      <c r="O8" s="15">
        <f t="shared" si="0"/>
        <v>485</v>
      </c>
    </row>
    <row r="9" spans="1:15" x14ac:dyDescent="0.2">
      <c r="A9" s="7">
        <v>7</v>
      </c>
      <c r="B9" s="8" t="s">
        <v>27</v>
      </c>
      <c r="C9" s="9" t="s">
        <v>28</v>
      </c>
      <c r="D9" s="10">
        <v>44185</v>
      </c>
      <c r="E9" s="7">
        <v>4.5</v>
      </c>
      <c r="F9" s="11">
        <v>1</v>
      </c>
      <c r="G9" s="7">
        <v>10.95</v>
      </c>
      <c r="H9" s="23">
        <v>49.274999999999999</v>
      </c>
      <c r="I9" s="13">
        <v>12.779394999999999</v>
      </c>
      <c r="J9" s="7">
        <v>0</v>
      </c>
      <c r="K9" s="11">
        <v>1</v>
      </c>
      <c r="L9" s="23">
        <v>57.507277499999994</v>
      </c>
      <c r="M9" s="14">
        <v>1.1670680365296802</v>
      </c>
      <c r="N9" s="10">
        <v>44671</v>
      </c>
      <c r="O9" s="15">
        <f t="shared" si="0"/>
        <v>486</v>
      </c>
    </row>
    <row r="10" spans="1:15" x14ac:dyDescent="0.2">
      <c r="A10" s="7">
        <v>8</v>
      </c>
      <c r="B10" s="8" t="s">
        <v>29</v>
      </c>
      <c r="C10" s="9" t="s">
        <v>30</v>
      </c>
      <c r="D10" s="10">
        <v>44185</v>
      </c>
      <c r="E10" s="7">
        <v>175</v>
      </c>
      <c r="F10" s="11">
        <v>1</v>
      </c>
      <c r="G10" s="7">
        <v>0.3</v>
      </c>
      <c r="H10" s="23">
        <v>52.5</v>
      </c>
      <c r="I10" s="11">
        <v>0.32875800999999999</v>
      </c>
      <c r="J10" s="7">
        <v>0</v>
      </c>
      <c r="K10" s="11">
        <v>1</v>
      </c>
      <c r="L10" s="23">
        <v>57.532651749999999</v>
      </c>
      <c r="M10" s="14">
        <v>1.0958600333333333</v>
      </c>
      <c r="N10" s="10">
        <v>44671</v>
      </c>
      <c r="O10" s="15">
        <f t="shared" si="0"/>
        <v>486</v>
      </c>
    </row>
    <row r="11" spans="1:15" x14ac:dyDescent="0.2">
      <c r="A11" s="7">
        <v>9</v>
      </c>
      <c r="B11" s="22" t="s">
        <v>31</v>
      </c>
      <c r="C11" s="7" t="s">
        <v>32</v>
      </c>
      <c r="D11" s="10">
        <v>44238</v>
      </c>
      <c r="E11" s="7">
        <v>0.4</v>
      </c>
      <c r="F11" s="11">
        <v>1</v>
      </c>
      <c r="G11" s="7">
        <v>120.94</v>
      </c>
      <c r="H11" s="23">
        <v>48.376000000000005</v>
      </c>
      <c r="I11" s="13">
        <v>117.71003399999999</v>
      </c>
      <c r="J11" s="7">
        <v>0</v>
      </c>
      <c r="K11" s="11">
        <v>1</v>
      </c>
      <c r="L11" s="24">
        <v>47.084013599999999</v>
      </c>
      <c r="M11" s="14">
        <v>0.97329282288738206</v>
      </c>
      <c r="N11" s="10">
        <v>44649</v>
      </c>
      <c r="O11" s="15">
        <f t="shared" si="0"/>
        <v>411</v>
      </c>
    </row>
    <row r="12" spans="1:15" x14ac:dyDescent="0.2">
      <c r="A12" s="7">
        <v>10</v>
      </c>
      <c r="B12" s="22" t="s">
        <v>33</v>
      </c>
      <c r="C12" s="7" t="s">
        <v>34</v>
      </c>
      <c r="D12" s="26">
        <v>43558</v>
      </c>
      <c r="E12" s="7">
        <v>60</v>
      </c>
      <c r="F12" s="11">
        <v>1.5</v>
      </c>
      <c r="G12" s="17">
        <v>4.9800000000000004</v>
      </c>
      <c r="H12" s="24">
        <f t="shared" ref="H12" si="1">(G12*E12)/F12</f>
        <v>199.20000000000002</v>
      </c>
      <c r="I12" s="27">
        <v>4.6900000000000004</v>
      </c>
      <c r="J12" s="7">
        <v>0</v>
      </c>
      <c r="K12" s="7">
        <v>1.5004</v>
      </c>
      <c r="L12" s="24">
        <v>188</v>
      </c>
      <c r="M12" s="14">
        <f t="shared" ref="M12" si="2">(L12-H12)/H12+1</f>
        <v>0.94377510040160639</v>
      </c>
      <c r="N12" s="10">
        <v>44428</v>
      </c>
      <c r="O12" s="15">
        <f t="shared" si="0"/>
        <v>870</v>
      </c>
    </row>
    <row r="13" spans="1:15" x14ac:dyDescent="0.2">
      <c r="A13" s="7">
        <v>11</v>
      </c>
      <c r="B13" s="22" t="s">
        <v>35</v>
      </c>
      <c r="C13" s="7" t="s">
        <v>36</v>
      </c>
      <c r="D13" s="26">
        <v>44264</v>
      </c>
      <c r="E13" s="7">
        <v>1.1299999999999999</v>
      </c>
      <c r="F13" s="11">
        <v>1</v>
      </c>
      <c r="G13" s="17">
        <v>35.15</v>
      </c>
      <c r="H13" s="24">
        <v>39.719499999999996</v>
      </c>
      <c r="I13" s="28">
        <v>29.23215898825655</v>
      </c>
      <c r="J13" s="7">
        <v>0</v>
      </c>
      <c r="K13" s="11">
        <v>1</v>
      </c>
      <c r="L13" s="24">
        <v>33.032339656729896</v>
      </c>
      <c r="M13" s="14">
        <v>0.83164036950943232</v>
      </c>
      <c r="N13" s="10">
        <v>44649</v>
      </c>
      <c r="O13" s="15">
        <f t="shared" si="0"/>
        <v>385</v>
      </c>
    </row>
    <row r="14" spans="1:15" x14ac:dyDescent="0.2">
      <c r="A14" s="7">
        <v>12</v>
      </c>
      <c r="B14" s="8" t="s">
        <v>37</v>
      </c>
      <c r="C14" s="9" t="s">
        <v>38</v>
      </c>
      <c r="D14" s="10">
        <v>44206</v>
      </c>
      <c r="E14" s="7">
        <v>0.5</v>
      </c>
      <c r="F14" s="11">
        <v>1</v>
      </c>
      <c r="G14" s="7">
        <v>161.22999999999999</v>
      </c>
      <c r="H14" s="23">
        <v>80.614999999999995</v>
      </c>
      <c r="I14" s="29">
        <v>130.33240997229919</v>
      </c>
      <c r="J14" s="7">
        <v>0</v>
      </c>
      <c r="K14" s="11">
        <v>1</v>
      </c>
      <c r="L14" s="23">
        <v>65.166204986149594</v>
      </c>
      <c r="M14" s="14">
        <v>0.80836326969111949</v>
      </c>
      <c r="N14" s="10">
        <v>44671</v>
      </c>
      <c r="O14" s="15">
        <f t="shared" si="0"/>
        <v>465</v>
      </c>
    </row>
    <row r="15" spans="1:15" x14ac:dyDescent="0.2">
      <c r="A15" s="7">
        <v>13</v>
      </c>
      <c r="B15" s="8" t="s">
        <v>39</v>
      </c>
      <c r="C15" s="9" t="s">
        <v>40</v>
      </c>
      <c r="D15" s="30">
        <v>43388</v>
      </c>
      <c r="E15" s="7">
        <v>7</v>
      </c>
      <c r="F15" s="11">
        <v>1.5</v>
      </c>
      <c r="G15" s="13">
        <v>60.6</v>
      </c>
      <c r="H15" s="12">
        <f>(G15*E15)/F15</f>
        <v>282.8</v>
      </c>
      <c r="I15" s="13">
        <v>49.66</v>
      </c>
      <c r="J15" s="7">
        <v>0</v>
      </c>
      <c r="K15" s="11">
        <v>1.54</v>
      </c>
      <c r="L15" s="12">
        <f>((I15+J15)/K15)*E15</f>
        <v>225.72727272727269</v>
      </c>
      <c r="M15" s="14">
        <f>(L15-H15)/H15+1</f>
        <v>0.79818696155329805</v>
      </c>
      <c r="N15" s="10">
        <v>44245</v>
      </c>
      <c r="O15" s="15">
        <f t="shared" si="0"/>
        <v>857</v>
      </c>
    </row>
    <row r="16" spans="1:15" x14ac:dyDescent="0.2">
      <c r="A16" s="7">
        <v>14</v>
      </c>
      <c r="B16" s="8" t="s">
        <v>41</v>
      </c>
      <c r="C16" s="9" t="s">
        <v>42</v>
      </c>
      <c r="D16" s="10">
        <v>44202</v>
      </c>
      <c r="E16" s="7">
        <v>0.4</v>
      </c>
      <c r="F16" s="11">
        <v>1</v>
      </c>
      <c r="G16" s="7">
        <v>135</v>
      </c>
      <c r="H16" s="23">
        <v>54</v>
      </c>
      <c r="I16" s="13">
        <v>102.9222</v>
      </c>
      <c r="J16" s="7">
        <v>0</v>
      </c>
      <c r="K16" s="11">
        <v>1</v>
      </c>
      <c r="L16" s="23">
        <v>41.168880000000001</v>
      </c>
      <c r="M16" s="14">
        <v>0.76238666666666666</v>
      </c>
      <c r="N16" s="10">
        <v>44671</v>
      </c>
      <c r="O16" s="15">
        <f t="shared" si="0"/>
        <v>469</v>
      </c>
    </row>
    <row r="17" spans="1:15" x14ac:dyDescent="0.2">
      <c r="A17" s="7">
        <v>15</v>
      </c>
      <c r="B17" s="8" t="s">
        <v>43</v>
      </c>
      <c r="C17" s="9" t="s">
        <v>44</v>
      </c>
      <c r="D17" s="10">
        <v>44277</v>
      </c>
      <c r="E17" s="7">
        <v>0.11</v>
      </c>
      <c r="F17" s="11">
        <v>1</v>
      </c>
      <c r="G17" s="7">
        <v>439</v>
      </c>
      <c r="H17" s="23">
        <v>48.29</v>
      </c>
      <c r="I17" s="29">
        <v>304.49799999999999</v>
      </c>
      <c r="J17" s="7">
        <v>0</v>
      </c>
      <c r="K17" s="11">
        <v>1</v>
      </c>
      <c r="L17" s="23">
        <v>33.494779999999999</v>
      </c>
      <c r="M17" s="14">
        <v>0.6936173120728929</v>
      </c>
      <c r="N17" s="10">
        <v>44671</v>
      </c>
      <c r="O17" s="15">
        <f t="shared" si="0"/>
        <v>394</v>
      </c>
    </row>
    <row r="18" spans="1:15" x14ac:dyDescent="0.2">
      <c r="A18" s="7">
        <v>16</v>
      </c>
      <c r="B18" s="8" t="s">
        <v>45</v>
      </c>
      <c r="C18" s="9" t="s">
        <v>46</v>
      </c>
      <c r="D18" s="10">
        <v>44243</v>
      </c>
      <c r="E18" s="7">
        <v>0.7</v>
      </c>
      <c r="F18" s="11">
        <v>1</v>
      </c>
      <c r="G18" s="7">
        <v>35.270000000000003</v>
      </c>
      <c r="H18" s="23">
        <v>24.689</v>
      </c>
      <c r="I18" s="13">
        <v>18.094147</v>
      </c>
      <c r="J18" s="7">
        <v>0</v>
      </c>
      <c r="K18" s="11">
        <v>1</v>
      </c>
      <c r="L18" s="23">
        <v>12.665902899999999</v>
      </c>
      <c r="M18" s="14">
        <v>0.51301806067479439</v>
      </c>
      <c r="N18" s="10">
        <v>44671</v>
      </c>
      <c r="O18" s="15">
        <f t="shared" si="0"/>
        <v>428</v>
      </c>
    </row>
    <row r="19" spans="1:15" x14ac:dyDescent="0.2">
      <c r="A19" s="7">
        <v>17</v>
      </c>
      <c r="B19" s="22" t="s">
        <v>47</v>
      </c>
      <c r="C19" s="9" t="s">
        <v>48</v>
      </c>
      <c r="D19" s="10">
        <v>43657</v>
      </c>
      <c r="E19" s="7">
        <v>26</v>
      </c>
      <c r="F19" s="11">
        <v>1.1299999999999999</v>
      </c>
      <c r="G19" s="7">
        <v>23.2</v>
      </c>
      <c r="H19" s="23">
        <v>533.80530973451323</v>
      </c>
      <c r="I19" s="13">
        <v>32.799999999999997</v>
      </c>
      <c r="J19" s="7">
        <v>3.89</v>
      </c>
      <c r="K19" s="11">
        <v>1.1954</v>
      </c>
      <c r="L19" s="24">
        <v>798.00903463275881</v>
      </c>
      <c r="M19" s="14">
        <v>0.49494398066150119</v>
      </c>
      <c r="N19" s="31">
        <v>44270</v>
      </c>
      <c r="O19" s="15">
        <f t="shared" si="0"/>
        <v>613</v>
      </c>
    </row>
    <row r="20" spans="1:15" x14ac:dyDescent="0.2">
      <c r="A20" s="7">
        <v>18</v>
      </c>
      <c r="B20" s="8" t="s">
        <v>45</v>
      </c>
      <c r="C20" s="9" t="s">
        <v>46</v>
      </c>
      <c r="D20" s="10">
        <v>44243</v>
      </c>
      <c r="E20" s="7">
        <v>0.7</v>
      </c>
      <c r="F20" s="25">
        <v>1</v>
      </c>
      <c r="G20" s="7">
        <v>35.270000000000003</v>
      </c>
      <c r="H20" s="23">
        <v>24.689</v>
      </c>
      <c r="I20" s="13">
        <v>16.769769</v>
      </c>
      <c r="J20" s="7">
        <v>0</v>
      </c>
      <c r="K20" s="25">
        <v>1</v>
      </c>
      <c r="L20" s="23">
        <v>11.738838299999999</v>
      </c>
      <c r="M20" s="14">
        <v>0.4754683583782251</v>
      </c>
      <c r="N20" s="10">
        <v>44618</v>
      </c>
      <c r="O20" s="7">
        <f>N20-D20</f>
        <v>375</v>
      </c>
    </row>
    <row r="21" spans="1:15" x14ac:dyDescent="0.2">
      <c r="A21" s="7">
        <v>19</v>
      </c>
      <c r="B21" s="8" t="s">
        <v>49</v>
      </c>
      <c r="C21" s="9" t="s">
        <v>50</v>
      </c>
      <c r="D21" s="10">
        <v>44103</v>
      </c>
      <c r="E21" s="7">
        <v>750</v>
      </c>
      <c r="F21" s="25">
        <v>1.175</v>
      </c>
      <c r="G21" s="7">
        <v>5.03</v>
      </c>
      <c r="H21" s="24">
        <v>3210.6382978723404</v>
      </c>
      <c r="I21" s="7">
        <v>5.37</v>
      </c>
      <c r="J21" s="7">
        <v>0.6</v>
      </c>
      <c r="K21" s="25">
        <v>1.0566356720202874</v>
      </c>
      <c r="L21" s="24">
        <v>4237.5059999999994</v>
      </c>
      <c r="M21" s="14">
        <v>0.31983288270377713</v>
      </c>
      <c r="N21" s="10">
        <v>44678</v>
      </c>
      <c r="O21" s="7">
        <f>N21-D21</f>
        <v>575</v>
      </c>
    </row>
    <row r="22" spans="1:15" x14ac:dyDescent="0.2">
      <c r="A22" s="7">
        <v>20</v>
      </c>
      <c r="B22" s="22" t="s">
        <v>51</v>
      </c>
      <c r="C22" s="9" t="s">
        <v>52</v>
      </c>
      <c r="D22" s="30">
        <v>43958</v>
      </c>
      <c r="E22" s="7">
        <v>20</v>
      </c>
      <c r="F22" s="11">
        <v>1.08</v>
      </c>
      <c r="G22" s="19">
        <v>21.5</v>
      </c>
      <c r="H22" s="12">
        <f t="shared" ref="H22" si="3">(G22*E22)/F22</f>
        <v>398.1481481481481</v>
      </c>
      <c r="I22" s="32">
        <v>29.54</v>
      </c>
      <c r="J22" s="13">
        <v>0.31</v>
      </c>
      <c r="K22" s="11">
        <v>1.1861999999999999</v>
      </c>
      <c r="L22" s="12">
        <f>((I22+J22)/K22)*E22</f>
        <v>503.28780981284774</v>
      </c>
      <c r="M22" s="14">
        <f>(L22-H22)/H22</f>
        <v>0.26407170836715266</v>
      </c>
      <c r="N22" s="10">
        <v>44365</v>
      </c>
      <c r="O22" s="15">
        <f>N22-D22</f>
        <v>407</v>
      </c>
    </row>
    <row r="23" spans="1:15" x14ac:dyDescent="0.2">
      <c r="A23" s="7">
        <v>21</v>
      </c>
      <c r="B23" s="22" t="s">
        <v>53</v>
      </c>
      <c r="C23" s="9" t="s">
        <v>54</v>
      </c>
      <c r="D23" s="10">
        <v>44173</v>
      </c>
      <c r="E23" s="7">
        <v>500</v>
      </c>
      <c r="F23" s="11">
        <v>1.55</v>
      </c>
      <c r="G23" s="7">
        <v>0.63</v>
      </c>
      <c r="H23" s="23">
        <v>203.2258064516129</v>
      </c>
      <c r="I23" s="13">
        <v>0.71</v>
      </c>
      <c r="J23" s="7">
        <v>0</v>
      </c>
      <c r="K23" s="11">
        <v>1.49</v>
      </c>
      <c r="L23" s="24">
        <v>238.25503355704697</v>
      </c>
      <c r="M23" s="14">
        <v>0.1723660381378502</v>
      </c>
      <c r="N23" s="31">
        <v>44270</v>
      </c>
      <c r="O23" s="15">
        <f>N23-D23</f>
        <v>97</v>
      </c>
    </row>
    <row r="24" spans="1:15" x14ac:dyDescent="0.2">
      <c r="A24" s="7"/>
      <c r="B24" s="33"/>
      <c r="C24" s="3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x14ac:dyDescent="0.2">
      <c r="A25" s="7"/>
      <c r="B25" s="8"/>
      <c r="C25" s="9"/>
      <c r="D25" s="10"/>
      <c r="E25" s="7"/>
      <c r="F25" s="7"/>
      <c r="G25" s="7"/>
      <c r="H25" s="7"/>
      <c r="I25" s="7"/>
      <c r="J25" s="7"/>
      <c r="K25" s="7"/>
      <c r="L25" s="7"/>
      <c r="M25" s="7"/>
      <c r="N25" s="10"/>
      <c r="O25" s="7"/>
    </row>
    <row r="26" spans="1:15" x14ac:dyDescent="0.2">
      <c r="A26" s="7"/>
      <c r="B26" s="8"/>
      <c r="C26" s="9"/>
      <c r="D26" s="10"/>
      <c r="E26" s="7"/>
      <c r="F26" s="7"/>
      <c r="G26" s="7"/>
      <c r="H26" s="7"/>
      <c r="I26" s="7"/>
      <c r="J26" s="7"/>
      <c r="K26" s="7"/>
      <c r="L26" s="7"/>
      <c r="M26" s="7"/>
      <c r="N26" s="10"/>
      <c r="O26" s="7"/>
    </row>
    <row r="27" spans="1:15" x14ac:dyDescent="0.2">
      <c r="A27" s="7"/>
      <c r="B27" s="8"/>
      <c r="C27" s="9"/>
      <c r="D27" s="10"/>
      <c r="E27" s="7"/>
      <c r="F27" s="7"/>
      <c r="G27" s="7"/>
      <c r="H27" s="7"/>
      <c r="I27" s="7"/>
      <c r="J27" s="7"/>
      <c r="K27" s="7"/>
      <c r="L27" s="7"/>
      <c r="M27" s="7"/>
      <c r="N27" s="10"/>
      <c r="O27" s="7"/>
    </row>
    <row r="28" spans="1:15" x14ac:dyDescent="0.2">
      <c r="A28" s="7"/>
      <c r="B28" s="7"/>
      <c r="C28" s="9"/>
      <c r="D28" s="10"/>
      <c r="E28" s="7"/>
      <c r="F28" s="7"/>
      <c r="G28" s="7"/>
      <c r="H28" s="7"/>
      <c r="I28" s="7"/>
      <c r="J28" s="7"/>
      <c r="K28" s="7"/>
      <c r="L28" s="7"/>
      <c r="M28" s="7"/>
      <c r="N28" s="10"/>
      <c r="O28" s="7"/>
    </row>
  </sheetData>
  <mergeCells count="2">
    <mergeCell ref="A1:L1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2022-05-01T11:15:21Z</dcterms:created>
  <dcterms:modified xsi:type="dcterms:W3CDTF">2022-05-01T11:17:06Z</dcterms:modified>
</cp:coreProperties>
</file>