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168F1274-5D3A-5949-9F10-03D0B8B40030}" xr6:coauthVersionLast="46" xr6:coauthVersionMax="46" xr10:uidLastSave="{00000000-0000-0000-0000-000000000000}"/>
  <bookViews>
    <workbookView xWindow="480" yWindow="1000" windowWidth="25040" windowHeight="14420" xr2:uid="{07595EAA-DE1F-CC4C-B47A-E6F4A3F40367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3" i="1" l="1"/>
  <c r="L63" i="1"/>
  <c r="K63" i="1"/>
  <c r="J63" i="1"/>
  <c r="I63" i="1"/>
  <c r="H63" i="1"/>
  <c r="G63" i="1"/>
  <c r="F63" i="1"/>
  <c r="E63" i="1"/>
  <c r="D63" i="1"/>
  <c r="C63" i="1"/>
  <c r="B63" i="1"/>
  <c r="A63" i="1"/>
  <c r="M62" i="1"/>
  <c r="L62" i="1"/>
  <c r="K62" i="1"/>
  <c r="J62" i="1"/>
  <c r="I62" i="1"/>
  <c r="H62" i="1"/>
  <c r="G62" i="1"/>
  <c r="G68" i="1" s="1"/>
  <c r="F62" i="1"/>
  <c r="E62" i="1"/>
  <c r="D62" i="1"/>
  <c r="C62" i="1"/>
  <c r="B62" i="1"/>
  <c r="A62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M60" i="1"/>
  <c r="L60" i="1"/>
  <c r="K60" i="1"/>
  <c r="J60" i="1"/>
  <c r="I60" i="1"/>
  <c r="H60" i="1"/>
  <c r="F60" i="1"/>
  <c r="E60" i="1"/>
  <c r="D60" i="1"/>
  <c r="C60" i="1"/>
  <c r="B60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M57" i="1" s="1"/>
  <c r="M68" i="1" s="1"/>
  <c r="J57" i="1"/>
  <c r="I57" i="1"/>
  <c r="H57" i="1"/>
  <c r="F57" i="1"/>
  <c r="E57" i="1"/>
  <c r="D57" i="1"/>
  <c r="C57" i="1"/>
  <c r="B5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M46" i="1"/>
  <c r="L46" i="1"/>
  <c r="K46" i="1"/>
  <c r="J46" i="1"/>
  <c r="I46" i="1"/>
  <c r="H46" i="1"/>
  <c r="G46" i="1"/>
  <c r="G53" i="1" s="1"/>
  <c r="F46" i="1"/>
  <c r="E46" i="1"/>
  <c r="D46" i="1"/>
  <c r="C46" i="1"/>
  <c r="B46" i="1"/>
  <c r="A46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M44" i="1"/>
  <c r="L44" i="1"/>
  <c r="K44" i="1"/>
  <c r="J44" i="1"/>
  <c r="I44" i="1"/>
  <c r="H44" i="1"/>
  <c r="F44" i="1"/>
  <c r="E44" i="1"/>
  <c r="D44" i="1"/>
  <c r="C44" i="1"/>
  <c r="B44" i="1"/>
  <c r="M43" i="1"/>
  <c r="L43" i="1"/>
  <c r="K43" i="1"/>
  <c r="J43" i="1"/>
  <c r="I43" i="1"/>
  <c r="H43" i="1"/>
  <c r="F43" i="1"/>
  <c r="E43" i="1"/>
  <c r="D43" i="1"/>
  <c r="C43" i="1"/>
  <c r="B43" i="1"/>
  <c r="L42" i="1"/>
  <c r="K42" i="1"/>
  <c r="M42" i="1" s="1"/>
  <c r="M53" i="1" s="1"/>
  <c r="J42" i="1"/>
  <c r="I42" i="1"/>
  <c r="H42" i="1"/>
  <c r="F42" i="1"/>
  <c r="E42" i="1"/>
  <c r="D42" i="1"/>
  <c r="C42" i="1"/>
  <c r="B42" i="1"/>
  <c r="J41" i="1"/>
  <c r="J56" i="1" s="1"/>
  <c r="F41" i="1"/>
  <c r="F56" i="1" s="1"/>
  <c r="B41" i="1"/>
  <c r="B56" i="1" s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M33" i="1"/>
  <c r="L33" i="1"/>
  <c r="K33" i="1"/>
  <c r="J33" i="1"/>
  <c r="I33" i="1"/>
  <c r="H33" i="1"/>
  <c r="G33" i="1"/>
  <c r="E33" i="1"/>
  <c r="D33" i="1"/>
  <c r="C33" i="1"/>
  <c r="B33" i="1"/>
  <c r="L32" i="1"/>
  <c r="K32" i="1"/>
  <c r="M32" i="1" s="1"/>
  <c r="J32" i="1"/>
  <c r="I32" i="1"/>
  <c r="H32" i="1"/>
  <c r="G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M30" i="1" s="1"/>
  <c r="J30" i="1"/>
  <c r="I30" i="1"/>
  <c r="H30" i="1"/>
  <c r="G30" i="1"/>
  <c r="E30" i="1"/>
  <c r="D30" i="1"/>
  <c r="C30" i="1"/>
  <c r="B30" i="1"/>
  <c r="M28" i="1"/>
  <c r="L28" i="1"/>
  <c r="K28" i="1"/>
  <c r="J28" i="1"/>
  <c r="I28" i="1"/>
  <c r="H28" i="1"/>
  <c r="G28" i="1"/>
  <c r="E28" i="1"/>
  <c r="D28" i="1"/>
  <c r="C28" i="1"/>
  <c r="B28" i="1"/>
  <c r="M27" i="1"/>
  <c r="L27" i="1"/>
  <c r="K27" i="1"/>
  <c r="J27" i="1"/>
  <c r="I27" i="1"/>
  <c r="H27" i="1"/>
  <c r="G27" i="1"/>
  <c r="E27" i="1"/>
  <c r="D27" i="1"/>
  <c r="C27" i="1"/>
  <c r="B27" i="1"/>
  <c r="L26" i="1"/>
  <c r="K26" i="1"/>
  <c r="M26" i="1" s="1"/>
  <c r="J26" i="1"/>
  <c r="I26" i="1"/>
  <c r="H26" i="1"/>
  <c r="F26" i="1"/>
  <c r="E26" i="1"/>
  <c r="D26" i="1"/>
  <c r="C26" i="1"/>
  <c r="B26" i="1"/>
  <c r="L25" i="1"/>
  <c r="K25" i="1"/>
  <c r="M25" i="1" s="1"/>
  <c r="J25" i="1"/>
  <c r="I25" i="1"/>
  <c r="H25" i="1"/>
  <c r="E25" i="1"/>
  <c r="D25" i="1"/>
  <c r="C25" i="1"/>
  <c r="B25" i="1"/>
  <c r="M24" i="1"/>
  <c r="L24" i="1"/>
  <c r="K24" i="1"/>
  <c r="J24" i="1"/>
  <c r="H24" i="1"/>
  <c r="G24" i="1"/>
  <c r="E24" i="1"/>
  <c r="D24" i="1"/>
  <c r="C24" i="1"/>
  <c r="M23" i="1"/>
  <c r="L23" i="1"/>
  <c r="K23" i="1"/>
  <c r="J23" i="1"/>
  <c r="H23" i="1"/>
  <c r="G23" i="1"/>
  <c r="G38" i="1" s="1"/>
  <c r="E23" i="1"/>
  <c r="D23" i="1"/>
  <c r="C23" i="1"/>
  <c r="J22" i="1"/>
  <c r="F22" i="1"/>
  <c r="B22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B11" i="1"/>
  <c r="A11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M9" i="1"/>
  <c r="L9" i="1"/>
  <c r="K9" i="1"/>
  <c r="J9" i="1"/>
  <c r="I9" i="1"/>
  <c r="H9" i="1"/>
  <c r="G9" i="1"/>
  <c r="F9" i="1"/>
  <c r="E9" i="1"/>
  <c r="D9" i="1"/>
  <c r="C9" i="1"/>
  <c r="B9" i="1"/>
  <c r="A9" i="1"/>
  <c r="M8" i="1"/>
  <c r="L8" i="1"/>
  <c r="K8" i="1"/>
  <c r="J8" i="1"/>
  <c r="I8" i="1"/>
  <c r="H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A7" i="1"/>
  <c r="M6" i="1"/>
  <c r="L6" i="1"/>
  <c r="K6" i="1"/>
  <c r="J6" i="1"/>
  <c r="I6" i="1"/>
  <c r="H6" i="1"/>
  <c r="G6" i="1"/>
  <c r="F6" i="1"/>
  <c r="E6" i="1"/>
  <c r="D6" i="1"/>
  <c r="C6" i="1"/>
  <c r="B6" i="1"/>
  <c r="A6" i="1"/>
  <c r="M5" i="1"/>
  <c r="L5" i="1"/>
  <c r="K5" i="1"/>
  <c r="J5" i="1"/>
  <c r="I5" i="1"/>
  <c r="H5" i="1"/>
  <c r="G5" i="1"/>
  <c r="F5" i="1"/>
  <c r="E5" i="1"/>
  <c r="D5" i="1"/>
  <c r="C5" i="1"/>
  <c r="B5" i="1"/>
  <c r="A5" i="1"/>
  <c r="M4" i="1"/>
  <c r="L4" i="1"/>
  <c r="K4" i="1"/>
  <c r="J4" i="1"/>
  <c r="I4" i="1"/>
  <c r="H4" i="1"/>
  <c r="G4" i="1"/>
  <c r="F4" i="1"/>
  <c r="E4" i="1"/>
  <c r="D4" i="1"/>
  <c r="C4" i="1"/>
  <c r="B4" i="1"/>
  <c r="A4" i="1"/>
  <c r="M3" i="1"/>
  <c r="M19" i="1" s="1"/>
  <c r="L19" i="1" s="1"/>
  <c r="L3" i="1"/>
  <c r="K3" i="1"/>
  <c r="K19" i="1" s="1"/>
  <c r="J3" i="1"/>
  <c r="I3" i="1"/>
  <c r="H3" i="1"/>
  <c r="G3" i="1"/>
  <c r="G19" i="1" s="1"/>
  <c r="F3" i="1"/>
  <c r="E3" i="1"/>
  <c r="D3" i="1"/>
  <c r="C3" i="1"/>
  <c r="B3" i="1"/>
  <c r="A3" i="1"/>
  <c r="M2" i="1"/>
  <c r="M41" i="1" s="1"/>
  <c r="M56" i="1" s="1"/>
  <c r="L2" i="1"/>
  <c r="L41" i="1" s="1"/>
  <c r="L56" i="1" s="1"/>
  <c r="K2" i="1"/>
  <c r="K41" i="1" s="1"/>
  <c r="K56" i="1" s="1"/>
  <c r="J2" i="1"/>
  <c r="I2" i="1"/>
  <c r="I41" i="1" s="1"/>
  <c r="I56" i="1" s="1"/>
  <c r="H2" i="1"/>
  <c r="H41" i="1" s="1"/>
  <c r="H56" i="1" s="1"/>
  <c r="G2" i="1"/>
  <c r="G41" i="1" s="1"/>
  <c r="G56" i="1" s="1"/>
  <c r="F2" i="1"/>
  <c r="E2" i="1"/>
  <c r="E41" i="1" s="1"/>
  <c r="E56" i="1" s="1"/>
  <c r="D2" i="1"/>
  <c r="D41" i="1" s="1"/>
  <c r="D56" i="1" s="1"/>
  <c r="C2" i="1"/>
  <c r="C41" i="1" s="1"/>
  <c r="C56" i="1" s="1"/>
  <c r="B2" i="1"/>
  <c r="A2" i="1"/>
  <c r="A41" i="1" s="1"/>
  <c r="A56" i="1" s="1"/>
  <c r="M38" i="1" l="1"/>
  <c r="L38" i="1" s="1"/>
  <c r="L68" i="1"/>
  <c r="L53" i="1"/>
  <c r="K38" i="1"/>
  <c r="C22" i="1"/>
  <c r="G22" i="1"/>
  <c r="K22" i="1"/>
  <c r="K53" i="1"/>
  <c r="K68" i="1"/>
  <c r="D22" i="1"/>
  <c r="H22" i="1"/>
  <c r="L22" i="1"/>
  <c r="A22" i="1"/>
  <c r="E22" i="1"/>
  <c r="I22" i="1"/>
  <c r="M22" i="1"/>
</calcChain>
</file>

<file path=xl/sharedStrings.xml><?xml version="1.0" encoding="utf-8"?>
<sst xmlns="http://schemas.openxmlformats.org/spreadsheetml/2006/main" count="51" uniqueCount="32">
  <si>
    <r>
      <t xml:space="preserve">                                                     Golden egg </t>
    </r>
    <r>
      <rPr>
        <b/>
        <sz val="8"/>
        <color theme="5" tint="-0.249977111117893"/>
        <rFont val="Calibri (Hoofdtekst)"/>
      </rPr>
      <t xml:space="preserve">basket </t>
    </r>
    <r>
      <rPr>
        <b/>
        <sz val="8"/>
        <color theme="1"/>
        <rFont val="Calibri"/>
        <family val="2"/>
        <scheme val="minor"/>
      </rPr>
      <t>overall return                                                                                                               04-03-2021</t>
    </r>
  </si>
  <si>
    <t>6. Defiance Silver Corp</t>
  </si>
  <si>
    <t>FGS</t>
  </si>
  <si>
    <t>LOSS</t>
  </si>
  <si>
    <t xml:space="preserve">16. Vizsla Resources </t>
  </si>
  <si>
    <t>total return</t>
  </si>
  <si>
    <r>
      <t xml:space="preserve">                                                     Crypto </t>
    </r>
    <r>
      <rPr>
        <b/>
        <sz val="8"/>
        <color theme="5" tint="-0.249977111117893"/>
        <rFont val="Calibri (Hoofdtekst)"/>
      </rPr>
      <t xml:space="preserve">box </t>
    </r>
    <r>
      <rPr>
        <b/>
        <sz val="8"/>
        <color theme="1"/>
        <rFont val="Calibri"/>
        <family val="2"/>
        <scheme val="minor"/>
      </rPr>
      <t>overall return                                                                                                             04-03-2021</t>
    </r>
  </si>
  <si>
    <t>Bitcoin</t>
  </si>
  <si>
    <t>BTC</t>
  </si>
  <si>
    <t>Ethereum</t>
  </si>
  <si>
    <t>ETH</t>
  </si>
  <si>
    <t>1. The Graph</t>
  </si>
  <si>
    <t>2. Chainlink</t>
  </si>
  <si>
    <t>3. Stellar Lumens</t>
  </si>
  <si>
    <t>4. Algorand</t>
  </si>
  <si>
    <t>5.XRP</t>
  </si>
  <si>
    <t>XRP</t>
  </si>
  <si>
    <t>SELL</t>
  </si>
  <si>
    <t>6. Cosmos</t>
  </si>
  <si>
    <t>7. Litecoin</t>
  </si>
  <si>
    <t>8. Compound</t>
  </si>
  <si>
    <t>9. DASH</t>
  </si>
  <si>
    <t>11. Band Protocol</t>
  </si>
  <si>
    <t>skimming Bitcoin</t>
  </si>
  <si>
    <t>skimming Ethereum</t>
  </si>
  <si>
    <r>
      <t xml:space="preserve">                                                     Nuclair </t>
    </r>
    <r>
      <rPr>
        <b/>
        <sz val="8"/>
        <color theme="5" tint="-0.249977111117893"/>
        <rFont val="Calibri (Hoofdtekst)"/>
      </rPr>
      <t xml:space="preserve">Bullets </t>
    </r>
    <r>
      <rPr>
        <b/>
        <sz val="8"/>
        <color theme="1"/>
        <rFont val="Calibri"/>
        <family val="2"/>
        <scheme val="minor"/>
      </rPr>
      <t>overall return                                                                                                             04-03-2021</t>
    </r>
  </si>
  <si>
    <t>1. Nexgen Energy</t>
  </si>
  <si>
    <t>2. UR-Energ</t>
  </si>
  <si>
    <t>3. Uranium Royalty Corp</t>
  </si>
  <si>
    <r>
      <t xml:space="preserve">                                                   </t>
    </r>
    <r>
      <rPr>
        <b/>
        <sz val="8"/>
        <color theme="5" tint="-0.249977111117893"/>
        <rFont val="Calibri (Hoofdtekst)"/>
      </rPr>
      <t xml:space="preserve">   Battery </t>
    </r>
    <r>
      <rPr>
        <b/>
        <sz val="8"/>
        <color theme="1"/>
        <rFont val="Calibri"/>
        <family val="2"/>
        <scheme val="minor"/>
      </rPr>
      <t>Metals overall return                                                                                                                04-03-2021</t>
    </r>
  </si>
  <si>
    <t>1. Lundin Mining</t>
  </si>
  <si>
    <t>4. Ivanhoe Mines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</si>
</sst>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€&quot;\ * #,##0.00_);_(&quot;€&quot;\ * \(#,##0.00\);_(&quot;€&quot;\ * &quot;-&quot;??_);_(@_)"/>
    <numFmt numFmtId="164" formatCode="0.0000"/>
    <numFmt numFmtId="165" formatCode="_([$€-2]\ * #,##0.00_);_([$€-2]\ * \(#,##0.00\);_([$€-2]\ * &quot;-&quot;??_);_(@_)"/>
    <numFmt numFmtId="166" formatCode="0.000000"/>
    <numFmt numFmtId="167" formatCode="0.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5" tint="-0.249977111117893"/>
      <name val="Calibri (Hoofdtekst)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4" fillId="0" borderId="1" xfId="0" applyFont="1" applyBorder="1"/>
    <xf numFmtId="14" fontId="4" fillId="0" borderId="1" xfId="0" applyNumberFormat="1" applyFont="1" applyBorder="1"/>
    <xf numFmtId="164" fontId="4" fillId="0" borderId="1" xfId="0" applyNumberFormat="1" applyFont="1" applyBorder="1"/>
    <xf numFmtId="2" fontId="4" fillId="0" borderId="1" xfId="0" applyNumberFormat="1" applyFont="1" applyBorder="1"/>
    <xf numFmtId="44" fontId="4" fillId="0" borderId="1" xfId="1" applyFont="1" applyBorder="1"/>
    <xf numFmtId="9" fontId="4" fillId="0" borderId="1" xfId="2" applyFont="1" applyBorder="1"/>
    <xf numFmtId="165" fontId="4" fillId="0" borderId="1" xfId="0" applyNumberFormat="1" applyFont="1" applyBorder="1"/>
    <xf numFmtId="44" fontId="4" fillId="0" borderId="1" xfId="2" applyNumberFormat="1" applyFont="1" applyBorder="1"/>
    <xf numFmtId="0" fontId="5" fillId="0" borderId="1" xfId="0" applyFont="1" applyBorder="1"/>
    <xf numFmtId="2" fontId="6" fillId="0" borderId="1" xfId="0" applyNumberFormat="1" applyFont="1" applyBorder="1"/>
    <xf numFmtId="44" fontId="4" fillId="0" borderId="1" xfId="0" applyNumberFormat="1" applyFont="1" applyBorder="1"/>
    <xf numFmtId="9" fontId="6" fillId="0" borderId="1" xfId="2" applyFont="1" applyBorder="1"/>
    <xf numFmtId="0" fontId="4" fillId="0" borderId="0" xfId="0" applyFont="1"/>
    <xf numFmtId="14" fontId="4" fillId="0" borderId="0" xfId="0" applyNumberFormat="1" applyFont="1"/>
    <xf numFmtId="9" fontId="4" fillId="0" borderId="0" xfId="2" applyFont="1"/>
    <xf numFmtId="165" fontId="4" fillId="0" borderId="0" xfId="0" applyNumberFormat="1" applyFont="1"/>
    <xf numFmtId="0" fontId="2" fillId="3" borderId="1" xfId="0" applyFont="1" applyFill="1" applyBorder="1" applyAlignment="1">
      <alignment horizontal="center"/>
    </xf>
    <xf numFmtId="1" fontId="4" fillId="0" borderId="1" xfId="0" applyNumberFormat="1" applyFont="1" applyBorder="1"/>
    <xf numFmtId="44" fontId="6" fillId="0" borderId="1" xfId="1" applyFont="1" applyBorder="1"/>
    <xf numFmtId="9" fontId="5" fillId="0" borderId="1" xfId="2" applyFont="1" applyBorder="1"/>
    <xf numFmtId="44" fontId="4" fillId="0" borderId="0" xfId="1" applyFont="1"/>
    <xf numFmtId="0" fontId="2" fillId="4" borderId="1" xfId="0" applyFont="1" applyFill="1" applyBorder="1" applyAlignment="1">
      <alignment horizontal="center"/>
    </xf>
    <xf numFmtId="166" fontId="4" fillId="0" borderId="1" xfId="0" applyNumberFormat="1" applyFont="1" applyBorder="1"/>
    <xf numFmtId="167" fontId="4" fillId="0" borderId="1" xfId="0" applyNumberFormat="1" applyFont="1" applyBorder="1"/>
    <xf numFmtId="0" fontId="2" fillId="5" borderId="1" xfId="0" applyFont="1" applyFill="1" applyBorder="1" applyAlignment="1">
      <alignment horizontal="center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ghscore List"/>
      <sheetName val="BBBB 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2">
          <cell r="A2" t="str">
            <v>Investment</v>
          </cell>
          <cell r="B2" t="str">
            <v>Ticker</v>
          </cell>
          <cell r="C2" t="str">
            <v>Buy date</v>
          </cell>
          <cell r="D2" t="str">
            <v>Shares</v>
          </cell>
          <cell r="E2" t="str">
            <v>exch. rate buy</v>
          </cell>
          <cell r="F2" t="str">
            <v>Buy price</v>
          </cell>
          <cell r="G2" t="str">
            <v>Euro spent</v>
          </cell>
          <cell r="H2" t="str">
            <v>Price now</v>
          </cell>
          <cell r="I2" t="str">
            <v>Dividends</v>
          </cell>
          <cell r="J2" t="str">
            <v>exch. Rate now</v>
          </cell>
          <cell r="K2" t="str">
            <v>Euro now</v>
          </cell>
          <cell r="L2" t="str">
            <v>Return%</v>
          </cell>
          <cell r="M2" t="str">
            <v>Return€</v>
          </cell>
        </row>
        <row r="16">
          <cell r="A16" t="str">
            <v xml:space="preserve">1.Tudor Gold Corp </v>
          </cell>
          <cell r="B16" t="str">
            <v>TUD^</v>
          </cell>
          <cell r="C16">
            <v>44054</v>
          </cell>
          <cell r="D16">
            <v>100</v>
          </cell>
          <cell r="E16">
            <v>1.58</v>
          </cell>
          <cell r="F16">
            <v>3.65</v>
          </cell>
          <cell r="G16">
            <v>231.01265822784808</v>
          </cell>
          <cell r="H16">
            <v>3.12</v>
          </cell>
          <cell r="I16">
            <v>0</v>
          </cell>
          <cell r="J16">
            <v>1.51</v>
          </cell>
          <cell r="K16">
            <v>206.62251655629137</v>
          </cell>
          <cell r="L16">
            <v>-0.10557924340016328</v>
          </cell>
          <cell r="M16">
            <v>-24.390141671556705</v>
          </cell>
        </row>
        <row r="17">
          <cell r="A17" t="str">
            <v>2. Silver Elephant Mining Corp</v>
          </cell>
          <cell r="B17" t="str">
            <v>ELEF^</v>
          </cell>
          <cell r="C17">
            <v>44054</v>
          </cell>
          <cell r="D17">
            <v>600</v>
          </cell>
          <cell r="E17">
            <v>1.58</v>
          </cell>
          <cell r="F17">
            <v>0.48</v>
          </cell>
          <cell r="G17">
            <v>182.27848101265823</v>
          </cell>
          <cell r="H17">
            <v>0.38500000000000001</v>
          </cell>
          <cell r="I17">
            <v>0</v>
          </cell>
          <cell r="J17">
            <v>1.51</v>
          </cell>
          <cell r="K17">
            <v>152.98013245033115</v>
          </cell>
          <cell r="L17">
            <v>-0.16073399558498883</v>
          </cell>
          <cell r="M17">
            <v>-29.298348562327078</v>
          </cell>
        </row>
        <row r="18">
          <cell r="A18" t="str">
            <v>3. Dolly Varden</v>
          </cell>
          <cell r="B18" t="str">
            <v>DV</v>
          </cell>
          <cell r="C18">
            <v>44054</v>
          </cell>
          <cell r="D18">
            <v>300</v>
          </cell>
          <cell r="E18">
            <v>1.58</v>
          </cell>
          <cell r="F18">
            <v>0.94</v>
          </cell>
          <cell r="G18">
            <v>178.48101265822785</v>
          </cell>
          <cell r="H18">
            <v>0.66</v>
          </cell>
          <cell r="I18">
            <v>0</v>
          </cell>
          <cell r="J18">
            <v>1.51</v>
          </cell>
          <cell r="K18">
            <v>131.12582781456953</v>
          </cell>
          <cell r="L18">
            <v>-0.26532337607439765</v>
          </cell>
          <cell r="M18">
            <v>-47.355184843658321</v>
          </cell>
        </row>
        <row r="19">
          <cell r="A19" t="str">
            <v>4. Karora Resources Inc</v>
          </cell>
          <cell r="B19" t="str">
            <v>KRR</v>
          </cell>
          <cell r="C19">
            <v>44054</v>
          </cell>
          <cell r="D19">
            <v>100</v>
          </cell>
          <cell r="E19">
            <v>1.58</v>
          </cell>
          <cell r="F19">
            <v>3.64</v>
          </cell>
          <cell r="G19">
            <v>230.37974683544303</v>
          </cell>
          <cell r="H19">
            <v>2.9</v>
          </cell>
          <cell r="I19">
            <v>0</v>
          </cell>
          <cell r="J19">
            <v>1.51</v>
          </cell>
          <cell r="K19">
            <v>192.05298013245033</v>
          </cell>
          <cell r="L19">
            <v>-0.16636343788661667</v>
          </cell>
          <cell r="M19">
            <v>-38.3267667029927</v>
          </cell>
        </row>
        <row r="20">
          <cell r="A20" t="str">
            <v>5. GR silver Mining ltd</v>
          </cell>
          <cell r="B20" t="str">
            <v>GRSL</v>
          </cell>
          <cell r="C20">
            <v>44077</v>
          </cell>
          <cell r="D20">
            <v>400</v>
          </cell>
          <cell r="E20">
            <v>1.55</v>
          </cell>
          <cell r="F20">
            <v>0.86</v>
          </cell>
          <cell r="G20">
            <v>221.93548387096774</v>
          </cell>
          <cell r="H20">
            <v>0.65</v>
          </cell>
          <cell r="I20">
            <v>0</v>
          </cell>
          <cell r="J20">
            <v>1.51</v>
          </cell>
          <cell r="K20">
            <v>172.18543046357618</v>
          </cell>
          <cell r="L20">
            <v>-0.22416448482981663</v>
          </cell>
          <cell r="M20">
            <v>-49.750053407391562</v>
          </cell>
        </row>
        <row r="21">
          <cell r="A21" t="str">
            <v>7.Silver Viper Minerals</v>
          </cell>
          <cell r="B21" t="str">
            <v>VIPR</v>
          </cell>
          <cell r="C21">
            <v>44096</v>
          </cell>
          <cell r="D21">
            <v>500</v>
          </cell>
          <cell r="E21">
            <v>1.56</v>
          </cell>
          <cell r="F21">
            <v>0.6</v>
          </cell>
          <cell r="G21">
            <v>192.30769230769229</v>
          </cell>
          <cell r="H21">
            <v>0.56000000000000005</v>
          </cell>
          <cell r="I21">
            <v>0</v>
          </cell>
          <cell r="J21">
            <v>1.51</v>
          </cell>
          <cell r="K21">
            <v>185.43046357615896</v>
          </cell>
          <cell r="L21">
            <v>-3.5761589403973351E-2</v>
          </cell>
          <cell r="M21">
            <v>-6.8772287315333358</v>
          </cell>
        </row>
        <row r="22">
          <cell r="A22" t="str">
            <v>8. Granada Gold Mine Inc</v>
          </cell>
          <cell r="B22" t="str">
            <v>GGM</v>
          </cell>
          <cell r="C22">
            <v>44088</v>
          </cell>
          <cell r="D22">
            <v>1200</v>
          </cell>
          <cell r="E22">
            <v>1.56</v>
          </cell>
          <cell r="F22">
            <v>0.24</v>
          </cell>
          <cell r="G22">
            <v>184.61538461538461</v>
          </cell>
          <cell r="H22">
            <v>0.15</v>
          </cell>
          <cell r="I22">
            <v>0</v>
          </cell>
          <cell r="J22">
            <v>1.51</v>
          </cell>
          <cell r="K22">
            <v>119.20529801324503</v>
          </cell>
          <cell r="L22">
            <v>-0.35430463576158944</v>
          </cell>
          <cell r="M22">
            <v>-65.410086602139586</v>
          </cell>
        </row>
        <row r="23">
          <cell r="A23" t="str">
            <v>10. Contact Gold</v>
          </cell>
          <cell r="B23" t="str">
            <v>C</v>
          </cell>
          <cell r="C23">
            <v>44103</v>
          </cell>
          <cell r="D23">
            <v>1750</v>
          </cell>
          <cell r="E23">
            <v>1.56</v>
          </cell>
          <cell r="F23">
            <v>0.185</v>
          </cell>
          <cell r="G23">
            <v>207.53205128205127</v>
          </cell>
          <cell r="H23">
            <v>0.11</v>
          </cell>
          <cell r="I23">
            <v>0</v>
          </cell>
          <cell r="J23">
            <v>1.51</v>
          </cell>
          <cell r="K23">
            <v>127.48344370860927</v>
          </cell>
          <cell r="L23">
            <v>-0.38571684267048501</v>
          </cell>
          <cell r="M23">
            <v>-80.048607573441998</v>
          </cell>
        </row>
        <row r="24">
          <cell r="A24" t="str">
            <v>11. KORE Mining Ltd</v>
          </cell>
          <cell r="B24" t="str">
            <v>KORE</v>
          </cell>
          <cell r="C24">
            <v>44158</v>
          </cell>
          <cell r="D24">
            <v>250</v>
          </cell>
          <cell r="E24">
            <v>1.55</v>
          </cell>
          <cell r="F24">
            <v>1.32</v>
          </cell>
          <cell r="G24">
            <v>212.90322580645162</v>
          </cell>
          <cell r="H24">
            <v>0.84</v>
          </cell>
          <cell r="I24">
            <v>0</v>
          </cell>
          <cell r="J24">
            <v>1.51</v>
          </cell>
          <cell r="K24">
            <v>139.0728476821192</v>
          </cell>
          <cell r="L24">
            <v>-0.34677904876580373</v>
          </cell>
          <cell r="M24">
            <v>-73.830378124332412</v>
          </cell>
        </row>
        <row r="25">
          <cell r="A25" t="str">
            <v>12. Fortune Bay Corp</v>
          </cell>
          <cell r="B25" t="str">
            <v>FOR</v>
          </cell>
          <cell r="C25">
            <v>44159</v>
          </cell>
          <cell r="D25">
            <v>300</v>
          </cell>
          <cell r="E25">
            <v>1.55</v>
          </cell>
          <cell r="F25">
            <v>1.19</v>
          </cell>
          <cell r="G25">
            <v>230.32258064516128</v>
          </cell>
          <cell r="H25">
            <v>1</v>
          </cell>
          <cell r="I25">
            <v>0</v>
          </cell>
          <cell r="J25">
            <v>1.51</v>
          </cell>
          <cell r="K25">
            <v>198.67549668874173</v>
          </cell>
          <cell r="L25">
            <v>-0.13740330569313811</v>
          </cell>
          <cell r="M25">
            <v>-31.64708395641955</v>
          </cell>
        </row>
        <row r="26">
          <cell r="A26" t="str">
            <v>13. Brixton Metals Corp</v>
          </cell>
          <cell r="B26" t="str">
            <v>BBB</v>
          </cell>
          <cell r="C26">
            <v>44175</v>
          </cell>
          <cell r="D26">
            <v>1200</v>
          </cell>
          <cell r="E26">
            <v>1.55</v>
          </cell>
          <cell r="F26">
            <v>0.3</v>
          </cell>
          <cell r="G26">
            <v>232.25806451612902</v>
          </cell>
          <cell r="H26">
            <v>0.22500000000000001</v>
          </cell>
          <cell r="I26">
            <v>0</v>
          </cell>
          <cell r="J26">
            <v>1.51</v>
          </cell>
          <cell r="K26">
            <v>178.80794701986756</v>
          </cell>
          <cell r="L26">
            <v>-0.23013245033112578</v>
          </cell>
          <cell r="M26">
            <v>-53.45011749626147</v>
          </cell>
        </row>
        <row r="27">
          <cell r="A27" t="str">
            <v>14. Aftermath Silver Corp</v>
          </cell>
          <cell r="B27" t="str">
            <v>AAG</v>
          </cell>
          <cell r="C27">
            <v>44175</v>
          </cell>
          <cell r="D27">
            <v>350</v>
          </cell>
          <cell r="E27">
            <v>1.55</v>
          </cell>
          <cell r="F27">
            <v>1</v>
          </cell>
          <cell r="G27">
            <v>225.80645161290323</v>
          </cell>
          <cell r="H27">
            <v>0.99</v>
          </cell>
          <cell r="I27">
            <v>0</v>
          </cell>
          <cell r="J27">
            <v>1.51</v>
          </cell>
          <cell r="K27">
            <v>229.4701986754967</v>
          </cell>
          <cell r="L27">
            <v>1.6225165562913948E-2</v>
          </cell>
          <cell r="M27">
            <v>3.6637470625934725</v>
          </cell>
        </row>
        <row r="28">
          <cell r="A28" t="str">
            <v>15. Reyna Silver Corp</v>
          </cell>
          <cell r="B28" t="str">
            <v>RSLV</v>
          </cell>
          <cell r="C28">
            <v>44203</v>
          </cell>
          <cell r="D28">
            <v>300</v>
          </cell>
          <cell r="E28">
            <v>1.56</v>
          </cell>
          <cell r="F28">
            <v>1.1200000000000001</v>
          </cell>
          <cell r="G28">
            <v>215.38461538461542</v>
          </cell>
          <cell r="H28">
            <v>1.02</v>
          </cell>
          <cell r="I28">
            <v>0</v>
          </cell>
          <cell r="J28">
            <v>1.51</v>
          </cell>
          <cell r="K28">
            <v>202.64900662251657</v>
          </cell>
          <cell r="L28">
            <v>-5.9129612109744649E-2</v>
          </cell>
          <cell r="M28">
            <v>-12.735608762098849</v>
          </cell>
        </row>
        <row r="29">
          <cell r="B29" t="str">
            <v>VZLA</v>
          </cell>
          <cell r="C29">
            <v>44216</v>
          </cell>
          <cell r="D29">
            <v>300</v>
          </cell>
          <cell r="E29">
            <v>1.55</v>
          </cell>
          <cell r="F29">
            <v>1.59</v>
          </cell>
          <cell r="G29">
            <v>307.74193548387098</v>
          </cell>
          <cell r="H29">
            <v>1.28</v>
          </cell>
          <cell r="I29">
            <v>0</v>
          </cell>
          <cell r="J29">
            <v>1.51</v>
          </cell>
          <cell r="K29">
            <v>254.3046357615894</v>
          </cell>
          <cell r="L29">
            <v>-0.17364321712691078</v>
          </cell>
          <cell r="M29">
            <v>-53.43729972228158</v>
          </cell>
        </row>
        <row r="36">
          <cell r="A36" t="str">
            <v>4. IsoEnergy Ltd</v>
          </cell>
          <cell r="B36" t="str">
            <v>ISO^</v>
          </cell>
          <cell r="C36">
            <v>44229</v>
          </cell>
          <cell r="D36">
            <v>150</v>
          </cell>
          <cell r="E36">
            <v>1.55</v>
          </cell>
          <cell r="F36">
            <v>2</v>
          </cell>
          <cell r="G36">
            <v>193.54838709677418</v>
          </cell>
          <cell r="H36">
            <v>2.98</v>
          </cell>
          <cell r="I36">
            <v>0</v>
          </cell>
          <cell r="J36">
            <v>1.51</v>
          </cell>
          <cell r="K36">
            <v>296.02649006622516</v>
          </cell>
          <cell r="L36">
            <v>0.52947019867549683</v>
          </cell>
          <cell r="M36">
            <v>102.47810296945099</v>
          </cell>
        </row>
        <row r="37">
          <cell r="A37" t="str">
            <v>5. Uranium Energy Corp</v>
          </cell>
          <cell r="B37" t="str">
            <v>UEC</v>
          </cell>
          <cell r="C37">
            <v>44229</v>
          </cell>
          <cell r="D37">
            <v>150</v>
          </cell>
          <cell r="E37">
            <v>1.2022999999999999</v>
          </cell>
          <cell r="F37">
            <v>1.74</v>
          </cell>
          <cell r="G37">
            <v>217.0839224819097</v>
          </cell>
          <cell r="H37">
            <v>2.04</v>
          </cell>
          <cell r="I37">
            <v>0</v>
          </cell>
          <cell r="J37">
            <v>1.1918</v>
          </cell>
          <cell r="K37">
            <v>256.75448900822289</v>
          </cell>
          <cell r="L37">
            <v>0.18274299668423888</v>
          </cell>
          <cell r="M37">
            <v>39.670566526313195</v>
          </cell>
        </row>
        <row r="38">
          <cell r="A38" t="str">
            <v>6. Denison Mines Corp</v>
          </cell>
          <cell r="B38" t="str">
            <v>DNN</v>
          </cell>
          <cell r="C38">
            <v>44253</v>
          </cell>
          <cell r="D38">
            <v>250</v>
          </cell>
          <cell r="E38">
            <v>1.54</v>
          </cell>
          <cell r="F38">
            <v>1.05</v>
          </cell>
          <cell r="G38">
            <v>170.45454545454544</v>
          </cell>
          <cell r="H38">
            <v>1</v>
          </cell>
          <cell r="I38">
            <v>0</v>
          </cell>
          <cell r="J38">
            <v>1.51</v>
          </cell>
          <cell r="K38">
            <v>165.56291390728478</v>
          </cell>
          <cell r="L38">
            <v>-2.8697571743929198E-2</v>
          </cell>
          <cell r="M38">
            <v>-4.8916315472606584</v>
          </cell>
        </row>
        <row r="40">
          <cell r="A40" t="str">
            <v>2. Norilsk Nikkel</v>
          </cell>
          <cell r="B40" t="str">
            <v>NILSY</v>
          </cell>
          <cell r="C40">
            <v>43657</v>
          </cell>
          <cell r="D40">
            <v>26</v>
          </cell>
          <cell r="E40">
            <v>1.1299999999999999</v>
          </cell>
          <cell r="F40">
            <v>23.2</v>
          </cell>
          <cell r="G40">
            <v>533.80530973451323</v>
          </cell>
          <cell r="H40">
            <v>30</v>
          </cell>
          <cell r="I40">
            <v>3.89</v>
          </cell>
          <cell r="J40">
            <v>1.1918</v>
          </cell>
          <cell r="K40">
            <v>739.33545896962573</v>
          </cell>
          <cell r="L40">
            <v>0.3850282968098096</v>
          </cell>
          <cell r="M40">
            <v>205.5301492351125</v>
          </cell>
        </row>
        <row r="41">
          <cell r="A41" t="str">
            <v>3. Atico Mining Corp</v>
          </cell>
          <cell r="B41" t="str">
            <v>ATY^</v>
          </cell>
          <cell r="C41">
            <v>43874</v>
          </cell>
          <cell r="D41">
            <v>600</v>
          </cell>
          <cell r="E41">
            <v>1.44</v>
          </cell>
          <cell r="F41">
            <v>0.37</v>
          </cell>
          <cell r="G41">
            <v>154.16666666666669</v>
          </cell>
          <cell r="H41">
            <v>0.56999999999999995</v>
          </cell>
          <cell r="I41">
            <v>0</v>
          </cell>
          <cell r="J41">
            <v>1.51</v>
          </cell>
          <cell r="K41">
            <v>226.49006622516555</v>
          </cell>
          <cell r="L41">
            <v>0.46912475389296554</v>
          </cell>
          <cell r="M41">
            <v>72.323399558498863</v>
          </cell>
        </row>
        <row r="42">
          <cell r="A42" t="str">
            <v>5. FPX Nickel Corp</v>
          </cell>
          <cell r="B42" t="str">
            <v>FPX</v>
          </cell>
          <cell r="C42">
            <v>44173</v>
          </cell>
          <cell r="D42">
            <v>500</v>
          </cell>
          <cell r="E42">
            <v>1.55</v>
          </cell>
          <cell r="F42">
            <v>0.63</v>
          </cell>
          <cell r="G42">
            <v>203.2258064516129</v>
          </cell>
          <cell r="H42">
            <v>0.78</v>
          </cell>
          <cell r="I42">
            <v>0</v>
          </cell>
          <cell r="J42">
            <v>1.51</v>
          </cell>
          <cell r="K42">
            <v>258.27814569536423</v>
          </cell>
          <cell r="L42">
            <v>0.27089246294544306</v>
          </cell>
          <cell r="M42">
            <v>55.052339243751334</v>
          </cell>
        </row>
        <row r="43">
          <cell r="A43" t="str">
            <v>6. Nova Royalty Corp</v>
          </cell>
          <cell r="B43" t="str">
            <v>NOVR</v>
          </cell>
          <cell r="C43">
            <v>44187</v>
          </cell>
          <cell r="D43">
            <v>100</v>
          </cell>
          <cell r="E43">
            <v>1.57</v>
          </cell>
          <cell r="F43">
            <v>3</v>
          </cell>
          <cell r="G43">
            <v>191.08280254777068</v>
          </cell>
          <cell r="H43">
            <v>4.1500000000000004</v>
          </cell>
          <cell r="I43">
            <v>0</v>
          </cell>
          <cell r="J43">
            <v>1.51</v>
          </cell>
          <cell r="K43">
            <v>274.83443708609275</v>
          </cell>
          <cell r="L43">
            <v>0.43830022075055219</v>
          </cell>
          <cell r="M43">
            <v>83.751634538322065</v>
          </cell>
        </row>
        <row r="44">
          <cell r="A44" t="str">
            <v>7. Electric Royalties Ltd</v>
          </cell>
          <cell r="B44" t="str">
            <v>ELEC</v>
          </cell>
          <cell r="C44">
            <v>44246</v>
          </cell>
          <cell r="D44">
            <v>1000</v>
          </cell>
          <cell r="E44">
            <v>1.54</v>
          </cell>
          <cell r="F44">
            <v>0.34</v>
          </cell>
          <cell r="G44">
            <v>220.77922077922076</v>
          </cell>
          <cell r="H44">
            <v>0.32500000000000001</v>
          </cell>
          <cell r="I44">
            <v>0</v>
          </cell>
          <cell r="J44">
            <v>1.51</v>
          </cell>
          <cell r="K44">
            <v>215.23178807947022</v>
          </cell>
          <cell r="L44">
            <v>-2.5126606934164231E-2</v>
          </cell>
          <cell r="M44">
            <v>-5.5474326997505443</v>
          </cell>
        </row>
        <row r="49">
          <cell r="B49" t="str">
            <v>LTC</v>
          </cell>
          <cell r="C49">
            <v>44202</v>
          </cell>
          <cell r="D49">
            <v>0.8</v>
          </cell>
          <cell r="E49">
            <v>1</v>
          </cell>
          <cell r="F49">
            <v>135</v>
          </cell>
          <cell r="G49">
            <v>108</v>
          </cell>
          <cell r="H49">
            <v>154.18</v>
          </cell>
          <cell r="I49">
            <v>0</v>
          </cell>
          <cell r="J49">
            <v>1</v>
          </cell>
          <cell r="K49">
            <v>123.34400000000001</v>
          </cell>
          <cell r="L49">
            <v>0.14207407407407416</v>
          </cell>
          <cell r="M49">
            <v>15.344000000000008</v>
          </cell>
        </row>
        <row r="50">
          <cell r="A50" t="str">
            <v>10. Filecoin</v>
          </cell>
          <cell r="B50" t="str">
            <v>FIL</v>
          </cell>
          <cell r="C50">
            <v>44243</v>
          </cell>
          <cell r="D50">
            <v>2.75</v>
          </cell>
          <cell r="E50">
            <v>1</v>
          </cell>
          <cell r="F50">
            <v>35.270000000000003</v>
          </cell>
          <cell r="G50">
            <v>96.992500000000007</v>
          </cell>
          <cell r="H50">
            <v>34.14</v>
          </cell>
          <cell r="I50">
            <v>0</v>
          </cell>
          <cell r="J50">
            <v>1</v>
          </cell>
          <cell r="K50">
            <v>93.885000000000005</v>
          </cell>
          <cell r="L50">
            <v>-3.2038559682449688E-2</v>
          </cell>
          <cell r="M50">
            <v>-3.1075000000000017</v>
          </cell>
        </row>
        <row r="51">
          <cell r="B51" t="str">
            <v>BAND</v>
          </cell>
          <cell r="C51">
            <v>44249</v>
          </cell>
          <cell r="D51">
            <v>8</v>
          </cell>
          <cell r="E51">
            <v>1</v>
          </cell>
          <cell r="F51">
            <v>12.22</v>
          </cell>
          <cell r="G51">
            <v>97.76</v>
          </cell>
          <cell r="H51">
            <v>10.55</v>
          </cell>
          <cell r="I51">
            <v>0</v>
          </cell>
          <cell r="J51">
            <v>1</v>
          </cell>
          <cell r="K51">
            <v>84.4</v>
          </cell>
          <cell r="L51">
            <v>-0.13666121112929622</v>
          </cell>
          <cell r="M51">
            <v>-13.36</v>
          </cell>
        </row>
        <row r="54">
          <cell r="C54">
            <v>44152</v>
          </cell>
          <cell r="D54">
            <v>0.1</v>
          </cell>
          <cell r="G54">
            <v>847.23400000000004</v>
          </cell>
          <cell r="H54">
            <v>41065.760000000002</v>
          </cell>
          <cell r="K54">
            <v>4106.576</v>
          </cell>
          <cell r="L54">
            <v>4.8470387165765301</v>
          </cell>
        </row>
        <row r="62">
          <cell r="C62">
            <v>44155</v>
          </cell>
          <cell r="D62">
            <v>1.5</v>
          </cell>
          <cell r="E62">
            <v>1</v>
          </cell>
          <cell r="G62">
            <v>318</v>
          </cell>
          <cell r="H62">
            <v>1325.26</v>
          </cell>
          <cell r="J62">
            <v>1</v>
          </cell>
          <cell r="K62">
            <v>1987.8899999999999</v>
          </cell>
          <cell r="L62">
            <v>6.2512264150943393</v>
          </cell>
        </row>
        <row r="64">
          <cell r="B64" t="str">
            <v>GRT</v>
          </cell>
          <cell r="C64">
            <v>44185</v>
          </cell>
          <cell r="D64">
            <v>175</v>
          </cell>
          <cell r="E64">
            <v>1</v>
          </cell>
          <cell r="H64">
            <v>1.544</v>
          </cell>
          <cell r="I64">
            <v>0</v>
          </cell>
          <cell r="J64">
            <v>1</v>
          </cell>
          <cell r="K64">
            <v>270.2</v>
          </cell>
          <cell r="L64">
            <v>5.1466666666666665</v>
          </cell>
        </row>
        <row r="65">
          <cell r="B65" t="str">
            <v>DEF</v>
          </cell>
          <cell r="C65">
            <v>44077</v>
          </cell>
          <cell r="D65">
            <v>350</v>
          </cell>
          <cell r="E65">
            <v>1.55</v>
          </cell>
          <cell r="F65">
            <v>0.48499999999999999</v>
          </cell>
          <cell r="H65">
            <v>0.57999999999999996</v>
          </cell>
          <cell r="I65">
            <v>0</v>
          </cell>
          <cell r="J65">
            <v>1.51</v>
          </cell>
          <cell r="K65">
            <v>134.43708609271522</v>
          </cell>
          <cell r="L65">
            <v>1.2275551307434969</v>
          </cell>
        </row>
        <row r="66">
          <cell r="B66" t="str">
            <v>LUN^</v>
          </cell>
          <cell r="C66">
            <v>43384</v>
          </cell>
          <cell r="D66">
            <v>20</v>
          </cell>
          <cell r="E66">
            <v>1.5</v>
          </cell>
          <cell r="F66">
            <v>5.96</v>
          </cell>
          <cell r="H66">
            <v>14.39</v>
          </cell>
          <cell r="I66">
            <v>0.16</v>
          </cell>
          <cell r="J66">
            <v>1.51</v>
          </cell>
          <cell r="K66">
            <v>192.71523178807945</v>
          </cell>
          <cell r="L66">
            <v>2.425107782568114</v>
          </cell>
        </row>
        <row r="67">
          <cell r="B67" t="str">
            <v>XLM</v>
          </cell>
          <cell r="C67">
            <v>44186</v>
          </cell>
          <cell r="D67">
            <v>375</v>
          </cell>
          <cell r="E67">
            <v>1</v>
          </cell>
          <cell r="G67">
            <v>50.625</v>
          </cell>
          <cell r="H67">
            <v>0.34</v>
          </cell>
          <cell r="I67">
            <v>0</v>
          </cell>
          <cell r="J67">
            <v>1</v>
          </cell>
          <cell r="K67">
            <v>127.50000000000001</v>
          </cell>
          <cell r="L67">
            <v>2.518518518518519</v>
          </cell>
        </row>
        <row r="68">
          <cell r="B68" t="str">
            <v>ALGO</v>
          </cell>
          <cell r="C68">
            <v>44189</v>
          </cell>
          <cell r="D68">
            <v>295</v>
          </cell>
          <cell r="E68">
            <v>1</v>
          </cell>
          <cell r="G68">
            <v>74.605500000000006</v>
          </cell>
          <cell r="H68">
            <v>0.89</v>
          </cell>
          <cell r="I68">
            <v>2.4759000000000002</v>
          </cell>
          <cell r="J68">
            <v>1</v>
          </cell>
          <cell r="K68">
            <v>264.75355100000002</v>
          </cell>
          <cell r="L68">
            <v>2.5487135800979819</v>
          </cell>
        </row>
        <row r="69">
          <cell r="E69">
            <v>1.1000000000000001</v>
          </cell>
          <cell r="J69">
            <v>1.2079</v>
          </cell>
        </row>
        <row r="70">
          <cell r="B70" t="str">
            <v>COMP</v>
          </cell>
          <cell r="C70">
            <v>44206</v>
          </cell>
          <cell r="D70">
            <v>0.5</v>
          </cell>
          <cell r="E70">
            <v>1</v>
          </cell>
          <cell r="G70">
            <v>80.614999999999995</v>
          </cell>
          <cell r="H70">
            <v>412.91</v>
          </cell>
          <cell r="I70">
            <v>0</v>
          </cell>
          <cell r="J70">
            <v>1</v>
          </cell>
          <cell r="K70">
            <v>206.45500000000001</v>
          </cell>
          <cell r="L70">
            <v>1.5609998139304102</v>
          </cell>
        </row>
        <row r="71">
          <cell r="B71" t="str">
            <v>LINK</v>
          </cell>
          <cell r="C71">
            <v>44185</v>
          </cell>
          <cell r="D71">
            <v>4.5</v>
          </cell>
          <cell r="E71">
            <v>1</v>
          </cell>
          <cell r="F71">
            <v>10.95</v>
          </cell>
          <cell r="H71">
            <v>23.27</v>
          </cell>
          <cell r="I71">
            <v>0</v>
          </cell>
          <cell r="J71">
            <v>1</v>
          </cell>
          <cell r="K71">
            <v>104.715</v>
          </cell>
          <cell r="L71">
            <v>1.1251141552511417</v>
          </cell>
        </row>
        <row r="72">
          <cell r="B72" t="str">
            <v>ATOM</v>
          </cell>
          <cell r="C72">
            <v>44197</v>
          </cell>
          <cell r="D72">
            <v>10</v>
          </cell>
          <cell r="E72">
            <v>1</v>
          </cell>
          <cell r="G72">
            <v>49.5</v>
          </cell>
          <cell r="H72">
            <v>15.95</v>
          </cell>
          <cell r="I72">
            <v>9.8599999999999993E-2</v>
          </cell>
          <cell r="J72">
            <v>1</v>
          </cell>
          <cell r="K72">
            <v>160.48599999999999</v>
          </cell>
          <cell r="L72">
            <v>2.2421414141414138</v>
          </cell>
        </row>
        <row r="73">
          <cell r="B73" t="str">
            <v>NXE^</v>
          </cell>
          <cell r="C73">
            <v>43102</v>
          </cell>
          <cell r="D73">
            <v>275</v>
          </cell>
          <cell r="E73">
            <v>1.51</v>
          </cell>
          <cell r="F73">
            <v>2.1800000000000002</v>
          </cell>
          <cell r="H73">
            <v>4.33</v>
          </cell>
          <cell r="I73">
            <v>0</v>
          </cell>
          <cell r="J73">
            <v>1.51</v>
          </cell>
          <cell r="K73">
            <v>788.57615894039736</v>
          </cell>
          <cell r="L73">
            <v>0.98623853211009194</v>
          </cell>
        </row>
        <row r="74">
          <cell r="B74" t="str">
            <v>URC^</v>
          </cell>
          <cell r="C74">
            <v>43822</v>
          </cell>
          <cell r="D74">
            <v>190</v>
          </cell>
          <cell r="E74">
            <v>1.51</v>
          </cell>
          <cell r="F74">
            <v>1.18</v>
          </cell>
          <cell r="H74">
            <v>2.87</v>
          </cell>
          <cell r="I74">
            <v>0</v>
          </cell>
          <cell r="J74">
            <v>1.51</v>
          </cell>
          <cell r="K74">
            <v>361.12582781456956</v>
          </cell>
          <cell r="L74">
            <v>1.4322033898305089</v>
          </cell>
        </row>
        <row r="75">
          <cell r="B75" t="str">
            <v>DASH</v>
          </cell>
          <cell r="C75">
            <v>44238</v>
          </cell>
          <cell r="D75">
            <v>0.4</v>
          </cell>
          <cell r="E75">
            <v>1</v>
          </cell>
          <cell r="G75">
            <v>48.376000000000005</v>
          </cell>
          <cell r="H75">
            <v>175.43</v>
          </cell>
          <cell r="I75">
            <v>0</v>
          </cell>
          <cell r="J75">
            <v>1</v>
          </cell>
          <cell r="K75">
            <v>70.172000000000011</v>
          </cell>
          <cell r="L75">
            <v>0.45055399371589228</v>
          </cell>
        </row>
        <row r="76">
          <cell r="B76" t="str">
            <v>URG</v>
          </cell>
          <cell r="C76">
            <v>43374</v>
          </cell>
          <cell r="D76">
            <v>700</v>
          </cell>
          <cell r="E76">
            <v>1.1499999999999999</v>
          </cell>
          <cell r="F76">
            <v>0.66</v>
          </cell>
          <cell r="H76">
            <v>1</v>
          </cell>
          <cell r="I76">
            <v>0</v>
          </cell>
          <cell r="J76">
            <v>1.2088000000000001</v>
          </cell>
          <cell r="K76">
            <v>579.08669755129051</v>
          </cell>
          <cell r="L76">
            <v>0.44144957182680533</v>
          </cell>
        </row>
        <row r="77">
          <cell r="B77" t="str">
            <v>IVN</v>
          </cell>
          <cell r="C77">
            <v>43854</v>
          </cell>
          <cell r="D77">
            <v>50</v>
          </cell>
          <cell r="E77">
            <v>1.46</v>
          </cell>
          <cell r="F77">
            <v>3.71</v>
          </cell>
          <cell r="H77">
            <v>7.8</v>
          </cell>
          <cell r="I77">
            <v>0</v>
          </cell>
          <cell r="J77">
            <v>1.51</v>
          </cell>
          <cell r="K77">
            <v>258.27814569536423</v>
          </cell>
          <cell r="L77">
            <v>1.0328091251494975</v>
          </cell>
        </row>
        <row r="99">
          <cell r="A99" t="str">
            <v>9.Idaho Champion GM Cananada</v>
          </cell>
          <cell r="B99" t="str">
            <v>ITKO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2E1B6-0D36-064D-B19C-83EF8E47398A}">
  <dimension ref="A1:O68"/>
  <sheetViews>
    <sheetView tabSelected="1" workbookViewId="0">
      <selection activeCell="P15" sqref="P15"/>
    </sheetView>
  </sheetViews>
  <sheetFormatPr baseColWidth="10" defaultRowHeight="16" x14ac:dyDescent="0.2"/>
  <cols>
    <col min="1" max="1" width="18.6640625" bestFit="1" customWidth="1"/>
    <col min="2" max="2" width="4.332031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33203125" bestFit="1" customWidth="1"/>
    <col min="7" max="7" width="7.33203125" bestFit="1" customWidth="1"/>
    <col min="8" max="8" width="8" bestFit="1" customWidth="1"/>
    <col min="9" max="9" width="6.1640625" bestFit="1" customWidth="1"/>
    <col min="10" max="10" width="9.33203125" bestFit="1" customWidth="1"/>
    <col min="11" max="11" width="7.33203125" bestFit="1" customWidth="1"/>
    <col min="12" max="12" width="5.6640625" bestFit="1" customWidth="1"/>
    <col min="13" max="13" width="8" bestFit="1" customWidth="1"/>
    <col min="14" max="14" width="3.83203125" customWidth="1"/>
    <col min="15" max="15" width="3.83203125" bestFit="1" customWidth="1"/>
  </cols>
  <sheetData>
    <row r="1" spans="1: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2" t="str">
        <f>'[1]2021'!A2</f>
        <v>Investment</v>
      </c>
      <c r="B2" s="2" t="str">
        <f>'[1]2021'!B2</f>
        <v>Ticker</v>
      </c>
      <c r="C2" s="3" t="str">
        <f>'[1]2021'!C2</f>
        <v>Buy date</v>
      </c>
      <c r="D2" s="2" t="str">
        <f>'[1]2021'!D2</f>
        <v>Shares</v>
      </c>
      <c r="E2" s="2" t="str">
        <f>'[1]2021'!E2</f>
        <v>exch. rate buy</v>
      </c>
      <c r="F2" s="2" t="str">
        <f>'[1]2021'!F2</f>
        <v>Buy price</v>
      </c>
      <c r="G2" s="2" t="str">
        <f>'[1]2021'!G2</f>
        <v>Euro spent</v>
      </c>
      <c r="H2" s="2" t="str">
        <f>'[1]2021'!H2</f>
        <v>Price now</v>
      </c>
      <c r="I2" s="2" t="str">
        <f>'[1]2021'!I2</f>
        <v>Dividends</v>
      </c>
      <c r="J2" s="2" t="str">
        <f>'[1]2021'!J2</f>
        <v>exch. Rate now</v>
      </c>
      <c r="K2" s="2" t="str">
        <f>'[1]2021'!K2</f>
        <v>Euro now</v>
      </c>
      <c r="L2" s="2" t="str">
        <f>'[1]2021'!L2</f>
        <v>Return%</v>
      </c>
      <c r="M2" s="2" t="str">
        <f>'[1]2021'!M2</f>
        <v>Return€</v>
      </c>
      <c r="N2" s="2"/>
      <c r="O2" s="2"/>
    </row>
    <row r="3" spans="1:15" x14ac:dyDescent="0.2">
      <c r="A3" s="4" t="str">
        <f>'[1]2021'!A16</f>
        <v xml:space="preserve">1.Tudor Gold Corp </v>
      </c>
      <c r="B3" s="4" t="str">
        <f>'[1]2021'!B16</f>
        <v>TUD^</v>
      </c>
      <c r="C3" s="5">
        <f>'[1]2021'!C16</f>
        <v>44054</v>
      </c>
      <c r="D3" s="4">
        <f>'[1]2021'!D16</f>
        <v>100</v>
      </c>
      <c r="E3" s="6">
        <f>'[1]2021'!E16</f>
        <v>1.58</v>
      </c>
      <c r="F3" s="7">
        <f>'[1]2021'!F16</f>
        <v>3.65</v>
      </c>
      <c r="G3" s="8">
        <f>'[1]2021'!G16</f>
        <v>231.01265822784808</v>
      </c>
      <c r="H3" s="7">
        <f>'[1]2021'!H16</f>
        <v>3.12</v>
      </c>
      <c r="I3" s="4">
        <f>'[1]2021'!I16</f>
        <v>0</v>
      </c>
      <c r="J3" s="6">
        <f>'[1]2021'!J16</f>
        <v>1.51</v>
      </c>
      <c r="K3" s="8">
        <f>'[1]2021'!K16</f>
        <v>206.62251655629137</v>
      </c>
      <c r="L3" s="9">
        <f>'[1]2021'!L16</f>
        <v>-0.10557924340016328</v>
      </c>
      <c r="M3" s="10">
        <f>'[1]2021'!M16</f>
        <v>-24.390141671556705</v>
      </c>
      <c r="N3" s="7"/>
      <c r="O3" s="7"/>
    </row>
    <row r="4" spans="1:15" x14ac:dyDescent="0.2">
      <c r="A4" s="4" t="str">
        <f>'[1]2021'!A17</f>
        <v>2. Silver Elephant Mining Corp</v>
      </c>
      <c r="B4" s="4" t="str">
        <f>'[1]2021'!B17</f>
        <v>ELEF^</v>
      </c>
      <c r="C4" s="5">
        <f>'[1]2021'!C17</f>
        <v>44054</v>
      </c>
      <c r="D4" s="4">
        <f>'[1]2021'!D17</f>
        <v>600</v>
      </c>
      <c r="E4" s="6">
        <f>'[1]2021'!E17</f>
        <v>1.58</v>
      </c>
      <c r="F4" s="7">
        <f>'[1]2021'!F17</f>
        <v>0.48</v>
      </c>
      <c r="G4" s="8">
        <f>'[1]2021'!G17</f>
        <v>182.27848101265823</v>
      </c>
      <c r="H4" s="7">
        <f>'[1]2021'!H17</f>
        <v>0.38500000000000001</v>
      </c>
      <c r="I4" s="4">
        <f>'[1]2021'!I17</f>
        <v>0</v>
      </c>
      <c r="J4" s="6">
        <f>'[1]2021'!J17</f>
        <v>1.51</v>
      </c>
      <c r="K4" s="8">
        <f>'[1]2021'!K17</f>
        <v>152.98013245033115</v>
      </c>
      <c r="L4" s="9">
        <f>'[1]2021'!L17</f>
        <v>-0.16073399558498883</v>
      </c>
      <c r="M4" s="10">
        <f>'[1]2021'!M17</f>
        <v>-29.298348562327078</v>
      </c>
      <c r="N4" s="7"/>
      <c r="O4" s="7"/>
    </row>
    <row r="5" spans="1:15" x14ac:dyDescent="0.2">
      <c r="A5" s="4" t="str">
        <f>'[1]2021'!A18</f>
        <v>3. Dolly Varden</v>
      </c>
      <c r="B5" s="4" t="str">
        <f>'[1]2021'!B18</f>
        <v>DV</v>
      </c>
      <c r="C5" s="5">
        <f>'[1]2021'!C18</f>
        <v>44054</v>
      </c>
      <c r="D5" s="4">
        <f>'[1]2021'!D18</f>
        <v>300</v>
      </c>
      <c r="E5" s="6">
        <f>'[1]2021'!E18</f>
        <v>1.58</v>
      </c>
      <c r="F5" s="7">
        <f>'[1]2021'!F18</f>
        <v>0.94</v>
      </c>
      <c r="G5" s="8">
        <f>'[1]2021'!G18</f>
        <v>178.48101265822785</v>
      </c>
      <c r="H5" s="7">
        <f>'[1]2021'!H18</f>
        <v>0.66</v>
      </c>
      <c r="I5" s="4">
        <f>'[1]2021'!I18</f>
        <v>0</v>
      </c>
      <c r="J5" s="6">
        <f>'[1]2021'!J18</f>
        <v>1.51</v>
      </c>
      <c r="K5" s="8">
        <f>'[1]2021'!K18</f>
        <v>131.12582781456953</v>
      </c>
      <c r="L5" s="9">
        <f>'[1]2021'!L18</f>
        <v>-0.26532337607439765</v>
      </c>
      <c r="M5" s="10">
        <f>'[1]2021'!M18</f>
        <v>-47.355184843658321</v>
      </c>
      <c r="N5" s="7"/>
      <c r="O5" s="7"/>
    </row>
    <row r="6" spans="1:15" x14ac:dyDescent="0.2">
      <c r="A6" s="4" t="str">
        <f>'[1]2021'!A19</f>
        <v>4. Karora Resources Inc</v>
      </c>
      <c r="B6" s="4" t="str">
        <f>'[1]2021'!B19</f>
        <v>KRR</v>
      </c>
      <c r="C6" s="5">
        <f>'[1]2021'!C19</f>
        <v>44054</v>
      </c>
      <c r="D6" s="4">
        <f>'[1]2021'!D19</f>
        <v>100</v>
      </c>
      <c r="E6" s="6">
        <f>'[1]2021'!E19</f>
        <v>1.58</v>
      </c>
      <c r="F6" s="7">
        <f>'[1]2021'!F19</f>
        <v>3.64</v>
      </c>
      <c r="G6" s="8">
        <f>'[1]2021'!G19</f>
        <v>230.37974683544303</v>
      </c>
      <c r="H6" s="7">
        <f>'[1]2021'!H19</f>
        <v>2.9</v>
      </c>
      <c r="I6" s="4">
        <f>'[1]2021'!I19</f>
        <v>0</v>
      </c>
      <c r="J6" s="6">
        <f>'[1]2021'!J19</f>
        <v>1.51</v>
      </c>
      <c r="K6" s="8">
        <f>'[1]2021'!K19</f>
        <v>192.05298013245033</v>
      </c>
      <c r="L6" s="9">
        <f>'[1]2021'!L19</f>
        <v>-0.16636343788661667</v>
      </c>
      <c r="M6" s="10">
        <f>'[1]2021'!M19</f>
        <v>-38.3267667029927</v>
      </c>
      <c r="N6" s="7"/>
      <c r="O6" s="7"/>
    </row>
    <row r="7" spans="1:15" x14ac:dyDescent="0.2">
      <c r="A7" s="4" t="str">
        <f>'[1]2021'!A20</f>
        <v>5. GR silver Mining ltd</v>
      </c>
      <c r="B7" s="4" t="str">
        <f>'[1]2021'!B20</f>
        <v>GRSL</v>
      </c>
      <c r="C7" s="5">
        <f>'[1]2021'!C20</f>
        <v>44077</v>
      </c>
      <c r="D7" s="4">
        <f>'[1]2021'!D20</f>
        <v>400</v>
      </c>
      <c r="E7" s="6">
        <f>'[1]2021'!E20</f>
        <v>1.55</v>
      </c>
      <c r="F7" s="7">
        <f>'[1]2021'!F20</f>
        <v>0.86</v>
      </c>
      <c r="G7" s="8">
        <f>'[1]2021'!G20</f>
        <v>221.93548387096774</v>
      </c>
      <c r="H7" s="7">
        <f>'[1]2021'!H20</f>
        <v>0.65</v>
      </c>
      <c r="I7" s="4">
        <f>'[1]2021'!I20</f>
        <v>0</v>
      </c>
      <c r="J7" s="6">
        <f>'[1]2021'!J20</f>
        <v>1.51</v>
      </c>
      <c r="K7" s="8">
        <f>'[1]2021'!K20</f>
        <v>172.18543046357618</v>
      </c>
      <c r="L7" s="9">
        <f>'[1]2021'!L20</f>
        <v>-0.22416448482981663</v>
      </c>
      <c r="M7" s="10">
        <f>'[1]2021'!M20</f>
        <v>-49.750053407391562</v>
      </c>
      <c r="N7" s="7"/>
      <c r="O7" s="7"/>
    </row>
    <row r="8" spans="1:15" x14ac:dyDescent="0.2">
      <c r="A8" s="4" t="s">
        <v>1</v>
      </c>
      <c r="B8" s="4" t="str">
        <f>'[1]2021'!B65</f>
        <v>DEF</v>
      </c>
      <c r="C8" s="5">
        <f>'[1]2021'!C65</f>
        <v>44077</v>
      </c>
      <c r="D8" s="4">
        <f>'[1]2021'!D65</f>
        <v>350</v>
      </c>
      <c r="E8" s="4">
        <f>'[1]2021'!E65</f>
        <v>1.55</v>
      </c>
      <c r="F8" s="4">
        <f>'[1]2021'!F65</f>
        <v>0.48499999999999999</v>
      </c>
      <c r="G8" s="8">
        <v>0</v>
      </c>
      <c r="H8" s="7">
        <f>'[1]2021'!H65</f>
        <v>0.57999999999999996</v>
      </c>
      <c r="I8" s="4">
        <f>'[1]2021'!I65</f>
        <v>0</v>
      </c>
      <c r="J8" s="4">
        <f>'[1]2021'!J65</f>
        <v>1.51</v>
      </c>
      <c r="K8" s="8">
        <f>'[1]2021'!K65</f>
        <v>134.43708609271522</v>
      </c>
      <c r="L8" s="9">
        <f>'[1]2021'!L65</f>
        <v>1.2275551307434969</v>
      </c>
      <c r="M8" s="11">
        <f>K8</f>
        <v>134.43708609271522</v>
      </c>
      <c r="N8" s="4"/>
      <c r="O8" s="12" t="s">
        <v>2</v>
      </c>
    </row>
    <row r="9" spans="1:15" x14ac:dyDescent="0.2">
      <c r="A9" s="4" t="str">
        <f>'[1]2021'!A21</f>
        <v>7.Silver Viper Minerals</v>
      </c>
      <c r="B9" s="4" t="str">
        <f>'[1]2021'!B21</f>
        <v>VIPR</v>
      </c>
      <c r="C9" s="5">
        <f>'[1]2021'!C21</f>
        <v>44096</v>
      </c>
      <c r="D9" s="4">
        <f>'[1]2021'!D21</f>
        <v>500</v>
      </c>
      <c r="E9" s="6">
        <f>'[1]2021'!E21</f>
        <v>1.56</v>
      </c>
      <c r="F9" s="7">
        <f>'[1]2021'!F21</f>
        <v>0.6</v>
      </c>
      <c r="G9" s="8">
        <f>'[1]2021'!G21</f>
        <v>192.30769230769229</v>
      </c>
      <c r="H9" s="7">
        <f>'[1]2021'!H21</f>
        <v>0.56000000000000005</v>
      </c>
      <c r="I9" s="4">
        <f>'[1]2021'!I21</f>
        <v>0</v>
      </c>
      <c r="J9" s="6">
        <f>'[1]2021'!J21</f>
        <v>1.51</v>
      </c>
      <c r="K9" s="8">
        <f>'[1]2021'!K21</f>
        <v>185.43046357615896</v>
      </c>
      <c r="L9" s="9">
        <f>'[1]2021'!L21</f>
        <v>-3.5761589403973351E-2</v>
      </c>
      <c r="M9" s="10">
        <f>'[1]2021'!M21</f>
        <v>-6.8772287315333358</v>
      </c>
      <c r="N9" s="7"/>
      <c r="O9" s="7"/>
    </row>
    <row r="10" spans="1:15" x14ac:dyDescent="0.2">
      <c r="A10" s="4" t="str">
        <f>'[1]2021'!A22</f>
        <v>8. Granada Gold Mine Inc</v>
      </c>
      <c r="B10" s="4" t="str">
        <f>'[1]2021'!B22</f>
        <v>GGM</v>
      </c>
      <c r="C10" s="5">
        <f>'[1]2021'!C22</f>
        <v>44088</v>
      </c>
      <c r="D10" s="4">
        <f>'[1]2021'!D22</f>
        <v>1200</v>
      </c>
      <c r="E10" s="6">
        <f>'[1]2021'!E22</f>
        <v>1.56</v>
      </c>
      <c r="F10" s="7">
        <f>'[1]2021'!F22</f>
        <v>0.24</v>
      </c>
      <c r="G10" s="8">
        <f>'[1]2021'!G22</f>
        <v>184.61538461538461</v>
      </c>
      <c r="H10" s="7">
        <f>'[1]2021'!H22</f>
        <v>0.15</v>
      </c>
      <c r="I10" s="4">
        <f>'[1]2021'!I22</f>
        <v>0</v>
      </c>
      <c r="J10" s="6">
        <f>'[1]2021'!J22</f>
        <v>1.51</v>
      </c>
      <c r="K10" s="8">
        <f>'[1]2021'!K22</f>
        <v>119.20529801324503</v>
      </c>
      <c r="L10" s="9">
        <f>'[1]2021'!L22</f>
        <v>-0.35430463576158944</v>
      </c>
      <c r="M10" s="10">
        <f>'[1]2021'!M22</f>
        <v>-65.410086602139586</v>
      </c>
      <c r="N10" s="7"/>
      <c r="O10" s="7"/>
    </row>
    <row r="11" spans="1:15" x14ac:dyDescent="0.2">
      <c r="A11" s="4" t="str">
        <f>'[1]2021'!A99</f>
        <v>9.Idaho Champion GM Cananada</v>
      </c>
      <c r="B11" s="4" t="str">
        <f>'[1]2021'!B99</f>
        <v>ITKO</v>
      </c>
      <c r="C11" s="5"/>
      <c r="D11" s="4"/>
      <c r="E11" s="6"/>
      <c r="F11" s="7"/>
      <c r="G11" s="8"/>
      <c r="H11" s="7"/>
      <c r="I11" s="4"/>
      <c r="J11" s="6"/>
      <c r="K11" s="8"/>
      <c r="L11" s="9">
        <v>-0.34</v>
      </c>
      <c r="M11" s="10">
        <v>-75</v>
      </c>
      <c r="N11" s="7"/>
      <c r="O11" s="13" t="s">
        <v>3</v>
      </c>
    </row>
    <row r="12" spans="1:15" x14ac:dyDescent="0.2">
      <c r="A12" s="4" t="str">
        <f>'[1]2021'!A23</f>
        <v>10. Contact Gold</v>
      </c>
      <c r="B12" s="4" t="str">
        <f>'[1]2021'!B23</f>
        <v>C</v>
      </c>
      <c r="C12" s="5">
        <f>'[1]2021'!C23</f>
        <v>44103</v>
      </c>
      <c r="D12" s="4">
        <f>'[1]2021'!D23</f>
        <v>1750</v>
      </c>
      <c r="E12" s="6">
        <f>'[1]2021'!E23</f>
        <v>1.56</v>
      </c>
      <c r="F12" s="7">
        <f>'[1]2021'!F23</f>
        <v>0.185</v>
      </c>
      <c r="G12" s="8">
        <f>'[1]2021'!G23</f>
        <v>207.53205128205127</v>
      </c>
      <c r="H12" s="7">
        <f>'[1]2021'!H23</f>
        <v>0.11</v>
      </c>
      <c r="I12" s="4">
        <f>'[1]2021'!I23</f>
        <v>0</v>
      </c>
      <c r="J12" s="6">
        <f>'[1]2021'!J23</f>
        <v>1.51</v>
      </c>
      <c r="K12" s="8">
        <f>'[1]2021'!K23</f>
        <v>127.48344370860927</v>
      </c>
      <c r="L12" s="9">
        <f>'[1]2021'!L23</f>
        <v>-0.38571684267048501</v>
      </c>
      <c r="M12" s="10">
        <f>'[1]2021'!M23</f>
        <v>-80.048607573441998</v>
      </c>
      <c r="N12" s="7"/>
      <c r="O12" s="7"/>
    </row>
    <row r="13" spans="1:15" x14ac:dyDescent="0.2">
      <c r="A13" s="4" t="str">
        <f>'[1]2021'!A24</f>
        <v>11. KORE Mining Ltd</v>
      </c>
      <c r="B13" s="4" t="str">
        <f>'[1]2021'!B24</f>
        <v>KORE</v>
      </c>
      <c r="C13" s="5">
        <f>'[1]2021'!C24</f>
        <v>44158</v>
      </c>
      <c r="D13" s="4">
        <f>'[1]2021'!D24</f>
        <v>250</v>
      </c>
      <c r="E13" s="6">
        <f>'[1]2021'!E24</f>
        <v>1.55</v>
      </c>
      <c r="F13" s="7">
        <f>'[1]2021'!F24</f>
        <v>1.32</v>
      </c>
      <c r="G13" s="8">
        <f>'[1]2021'!G24</f>
        <v>212.90322580645162</v>
      </c>
      <c r="H13" s="7">
        <f>'[1]2021'!H24</f>
        <v>0.84</v>
      </c>
      <c r="I13" s="4">
        <f>'[1]2021'!I24</f>
        <v>0</v>
      </c>
      <c r="J13" s="6">
        <f>'[1]2021'!J24</f>
        <v>1.51</v>
      </c>
      <c r="K13" s="8">
        <f>'[1]2021'!K24</f>
        <v>139.0728476821192</v>
      </c>
      <c r="L13" s="9">
        <f>'[1]2021'!L24</f>
        <v>-0.34677904876580373</v>
      </c>
      <c r="M13" s="10">
        <f>'[1]2021'!M24</f>
        <v>-73.830378124332412</v>
      </c>
      <c r="N13" s="7"/>
      <c r="O13" s="7"/>
    </row>
    <row r="14" spans="1:15" x14ac:dyDescent="0.2">
      <c r="A14" s="4" t="str">
        <f>'[1]2021'!A25</f>
        <v>12. Fortune Bay Corp</v>
      </c>
      <c r="B14" s="4" t="str">
        <f>'[1]2021'!B25</f>
        <v>FOR</v>
      </c>
      <c r="C14" s="5">
        <f>'[1]2021'!C25</f>
        <v>44159</v>
      </c>
      <c r="D14" s="4">
        <f>'[1]2021'!D25</f>
        <v>300</v>
      </c>
      <c r="E14" s="6">
        <f>'[1]2021'!E25</f>
        <v>1.55</v>
      </c>
      <c r="F14" s="7">
        <f>'[1]2021'!F25</f>
        <v>1.19</v>
      </c>
      <c r="G14" s="8">
        <f>'[1]2021'!G25</f>
        <v>230.32258064516128</v>
      </c>
      <c r="H14" s="7">
        <f>'[1]2021'!H25</f>
        <v>1</v>
      </c>
      <c r="I14" s="4">
        <f>'[1]2021'!I25</f>
        <v>0</v>
      </c>
      <c r="J14" s="6">
        <f>'[1]2021'!J25</f>
        <v>1.51</v>
      </c>
      <c r="K14" s="8">
        <f>'[1]2021'!K25</f>
        <v>198.67549668874173</v>
      </c>
      <c r="L14" s="9">
        <f>'[1]2021'!L25</f>
        <v>-0.13740330569313811</v>
      </c>
      <c r="M14" s="10">
        <f>'[1]2021'!M25</f>
        <v>-31.64708395641955</v>
      </c>
      <c r="N14" s="7"/>
      <c r="O14" s="7"/>
    </row>
    <row r="15" spans="1:15" x14ac:dyDescent="0.2">
      <c r="A15" s="4" t="str">
        <f>'[1]2021'!A26</f>
        <v>13. Brixton Metals Corp</v>
      </c>
      <c r="B15" s="4" t="str">
        <f>'[1]2021'!B26</f>
        <v>BBB</v>
      </c>
      <c r="C15" s="5">
        <f>'[1]2021'!C26</f>
        <v>44175</v>
      </c>
      <c r="D15" s="4">
        <f>'[1]2021'!D26</f>
        <v>1200</v>
      </c>
      <c r="E15" s="6">
        <f>'[1]2021'!E26</f>
        <v>1.55</v>
      </c>
      <c r="F15" s="7">
        <f>'[1]2021'!F26</f>
        <v>0.3</v>
      </c>
      <c r="G15" s="8">
        <f>'[1]2021'!G26</f>
        <v>232.25806451612902</v>
      </c>
      <c r="H15" s="7">
        <f>'[1]2021'!H26</f>
        <v>0.22500000000000001</v>
      </c>
      <c r="I15" s="4">
        <f>'[1]2021'!I26</f>
        <v>0</v>
      </c>
      <c r="J15" s="6">
        <f>'[1]2021'!J26</f>
        <v>1.51</v>
      </c>
      <c r="K15" s="8">
        <f>'[1]2021'!K26</f>
        <v>178.80794701986756</v>
      </c>
      <c r="L15" s="9">
        <f>'[1]2021'!L26</f>
        <v>-0.23013245033112578</v>
      </c>
      <c r="M15" s="10">
        <f>'[1]2021'!M26</f>
        <v>-53.45011749626147</v>
      </c>
      <c r="N15" s="7"/>
      <c r="O15" s="7"/>
    </row>
    <row r="16" spans="1:15" x14ac:dyDescent="0.2">
      <c r="A16" s="4" t="str">
        <f>'[1]2021'!A27</f>
        <v>14. Aftermath Silver Corp</v>
      </c>
      <c r="B16" s="4" t="str">
        <f>'[1]2021'!B27</f>
        <v>AAG</v>
      </c>
      <c r="C16" s="5">
        <f>'[1]2021'!C27</f>
        <v>44175</v>
      </c>
      <c r="D16" s="4">
        <f>'[1]2021'!D27</f>
        <v>350</v>
      </c>
      <c r="E16" s="6">
        <f>'[1]2021'!E27</f>
        <v>1.55</v>
      </c>
      <c r="F16" s="7">
        <f>'[1]2021'!F27</f>
        <v>1</v>
      </c>
      <c r="G16" s="8">
        <f>'[1]2021'!G27</f>
        <v>225.80645161290323</v>
      </c>
      <c r="H16" s="7">
        <f>'[1]2021'!H27</f>
        <v>0.99</v>
      </c>
      <c r="I16" s="4">
        <f>'[1]2021'!I27</f>
        <v>0</v>
      </c>
      <c r="J16" s="6">
        <f>'[1]2021'!J27</f>
        <v>1.51</v>
      </c>
      <c r="K16" s="8">
        <f>'[1]2021'!K27</f>
        <v>229.4701986754967</v>
      </c>
      <c r="L16" s="9">
        <f>'[1]2021'!L27</f>
        <v>1.6225165562913948E-2</v>
      </c>
      <c r="M16" s="10">
        <f>'[1]2021'!M27</f>
        <v>3.6637470625934725</v>
      </c>
      <c r="N16" s="7"/>
      <c r="O16" s="7"/>
    </row>
    <row r="17" spans="1:15" x14ac:dyDescent="0.2">
      <c r="A17" s="4" t="str">
        <f>'[1]2021'!A28</f>
        <v>15. Reyna Silver Corp</v>
      </c>
      <c r="B17" s="4" t="str">
        <f>'[1]2021'!B28</f>
        <v>RSLV</v>
      </c>
      <c r="C17" s="5">
        <f>'[1]2021'!C28</f>
        <v>44203</v>
      </c>
      <c r="D17" s="4">
        <f>'[1]2021'!D28</f>
        <v>300</v>
      </c>
      <c r="E17" s="6">
        <f>'[1]2021'!E28</f>
        <v>1.56</v>
      </c>
      <c r="F17" s="4">
        <f>'[1]2021'!F28</f>
        <v>1.1200000000000001</v>
      </c>
      <c r="G17" s="8">
        <f>'[1]2021'!G28</f>
        <v>215.38461538461542</v>
      </c>
      <c r="H17" s="4">
        <f>'[1]2021'!H28</f>
        <v>1.02</v>
      </c>
      <c r="I17" s="4">
        <f>'[1]2021'!I28</f>
        <v>0</v>
      </c>
      <c r="J17" s="6">
        <f>'[1]2021'!J28</f>
        <v>1.51</v>
      </c>
      <c r="K17" s="8">
        <f>'[1]2021'!K28</f>
        <v>202.64900662251657</v>
      </c>
      <c r="L17" s="9">
        <f>'[1]2021'!L28</f>
        <v>-5.9129612109744649E-2</v>
      </c>
      <c r="M17" s="8">
        <f>'[1]2021'!M28</f>
        <v>-12.735608762098849</v>
      </c>
      <c r="N17" s="4"/>
      <c r="O17" s="4"/>
    </row>
    <row r="18" spans="1:15" x14ac:dyDescent="0.2">
      <c r="A18" s="4" t="s">
        <v>4</v>
      </c>
      <c r="B18" s="4" t="str">
        <f>'[1]2021'!B29</f>
        <v>VZLA</v>
      </c>
      <c r="C18" s="5">
        <f>'[1]2021'!C29</f>
        <v>44216</v>
      </c>
      <c r="D18" s="4">
        <f>'[1]2021'!D29</f>
        <v>300</v>
      </c>
      <c r="E18" s="4">
        <f>'[1]2021'!E29</f>
        <v>1.55</v>
      </c>
      <c r="F18" s="4">
        <f>'[1]2021'!F29</f>
        <v>1.59</v>
      </c>
      <c r="G18" s="8">
        <f>'[1]2021'!G29</f>
        <v>307.74193548387098</v>
      </c>
      <c r="H18" s="4">
        <f>'[1]2021'!H29</f>
        <v>1.28</v>
      </c>
      <c r="I18" s="4">
        <f>'[1]2021'!I29</f>
        <v>0</v>
      </c>
      <c r="J18" s="6">
        <f>'[1]2021'!J29</f>
        <v>1.51</v>
      </c>
      <c r="K18" s="8">
        <f>'[1]2021'!K29</f>
        <v>254.3046357615894</v>
      </c>
      <c r="L18" s="9">
        <f>'[1]2021'!L29</f>
        <v>-0.17364321712691078</v>
      </c>
      <c r="M18" s="8">
        <f>'[1]2021'!M29</f>
        <v>-53.43729972228158</v>
      </c>
      <c r="N18" s="4"/>
      <c r="O18" s="7"/>
    </row>
    <row r="19" spans="1:15" x14ac:dyDescent="0.2">
      <c r="A19" s="4" t="s">
        <v>5</v>
      </c>
      <c r="B19" s="4"/>
      <c r="C19" s="5"/>
      <c r="D19" s="4"/>
      <c r="E19" s="4"/>
      <c r="F19" s="7"/>
      <c r="G19" s="14">
        <f>SUM(G3:G17)</f>
        <v>2745.2174487755337</v>
      </c>
      <c r="H19" s="4"/>
      <c r="I19" s="4"/>
      <c r="J19" s="4"/>
      <c r="K19" s="14">
        <f>SUM(K3:K17)</f>
        <v>2370.1986754966888</v>
      </c>
      <c r="L19" s="15">
        <f>M19/G19</f>
        <v>-0.16392827951737282</v>
      </c>
      <c r="M19" s="10">
        <f>SUM(M3:M17)</f>
        <v>-450.01877327884483</v>
      </c>
      <c r="N19" s="4"/>
      <c r="O19" s="4"/>
    </row>
    <row r="20" spans="1:15" x14ac:dyDescent="0.2">
      <c r="A20" s="16"/>
      <c r="B20" s="16"/>
      <c r="C20" s="17"/>
      <c r="D20" s="16"/>
      <c r="E20" s="16"/>
      <c r="F20" s="16"/>
      <c r="G20" s="16"/>
      <c r="H20" s="16"/>
      <c r="I20" s="16"/>
      <c r="J20" s="16"/>
      <c r="K20" s="16"/>
      <c r="L20" s="18"/>
      <c r="M20" s="19"/>
      <c r="N20" s="16"/>
      <c r="O20" s="16"/>
    </row>
    <row r="21" spans="1:15" x14ac:dyDescent="0.2">
      <c r="A21" s="20" t="s">
        <v>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x14ac:dyDescent="0.2">
      <c r="A22" s="2" t="str">
        <f>A2</f>
        <v>Investment</v>
      </c>
      <c r="B22" s="2" t="str">
        <f t="shared" ref="B22:M22" si="0">B2</f>
        <v>Ticker</v>
      </c>
      <c r="C22" s="2" t="str">
        <f t="shared" si="0"/>
        <v>Buy date</v>
      </c>
      <c r="D22" s="2" t="str">
        <f t="shared" si="0"/>
        <v>Shares</v>
      </c>
      <c r="E22" s="2" t="str">
        <f t="shared" si="0"/>
        <v>exch. rate buy</v>
      </c>
      <c r="F22" s="2" t="str">
        <f t="shared" si="0"/>
        <v>Buy price</v>
      </c>
      <c r="G22" s="2" t="str">
        <f t="shared" si="0"/>
        <v>Euro spent</v>
      </c>
      <c r="H22" s="2" t="str">
        <f t="shared" si="0"/>
        <v>Price now</v>
      </c>
      <c r="I22" s="2" t="str">
        <f t="shared" si="0"/>
        <v>Dividends</v>
      </c>
      <c r="J22" s="2" t="str">
        <f t="shared" si="0"/>
        <v>exch. Rate now</v>
      </c>
      <c r="K22" s="2" t="str">
        <f t="shared" si="0"/>
        <v>Euro now</v>
      </c>
      <c r="L22" s="2" t="str">
        <f t="shared" si="0"/>
        <v>Return%</v>
      </c>
      <c r="M22" s="2" t="str">
        <f t="shared" si="0"/>
        <v>Return€</v>
      </c>
      <c r="N22" s="2"/>
      <c r="O22" s="2"/>
    </row>
    <row r="23" spans="1:15" x14ac:dyDescent="0.2">
      <c r="A23" s="4" t="s">
        <v>7</v>
      </c>
      <c r="B23" s="4" t="s">
        <v>8</v>
      </c>
      <c r="C23" s="5">
        <f>'[1]2021'!C54</f>
        <v>44152</v>
      </c>
      <c r="D23" s="7">
        <f>'[1]2021'!D54</f>
        <v>0.1</v>
      </c>
      <c r="E23" s="6">
        <f>'[1]2021'!E62</f>
        <v>1</v>
      </c>
      <c r="F23" s="8">
        <v>0</v>
      </c>
      <c r="G23" s="8">
        <f>'[1]2021'!G54</f>
        <v>847.23400000000004</v>
      </c>
      <c r="H23" s="8">
        <f>'[1]2021'!H54</f>
        <v>41065.760000000002</v>
      </c>
      <c r="I23" s="21">
        <v>0</v>
      </c>
      <c r="J23" s="6">
        <f>'[1]2021'!J62</f>
        <v>1</v>
      </c>
      <c r="K23" s="8">
        <f>'[1]2021'!K54</f>
        <v>4106.576</v>
      </c>
      <c r="L23" s="9">
        <f>'[1]2021'!L54</f>
        <v>4.8470387165765301</v>
      </c>
      <c r="M23" s="8">
        <f>K23</f>
        <v>4106.576</v>
      </c>
      <c r="N23" s="2"/>
      <c r="O23" s="12" t="s">
        <v>2</v>
      </c>
    </row>
    <row r="24" spans="1:15" x14ac:dyDescent="0.2">
      <c r="A24" s="4" t="s">
        <v>9</v>
      </c>
      <c r="B24" s="4" t="s">
        <v>10</v>
      </c>
      <c r="C24" s="5">
        <f>'[1]2021'!C62</f>
        <v>44155</v>
      </c>
      <c r="D24" s="7">
        <f>'[1]2021'!D62</f>
        <v>1.5</v>
      </c>
      <c r="E24" s="6">
        <f>'[1]2021'!E69</f>
        <v>1.1000000000000001</v>
      </c>
      <c r="F24" s="8">
        <v>0</v>
      </c>
      <c r="G24" s="8">
        <f>'[1]2021'!G62</f>
        <v>318</v>
      </c>
      <c r="H24" s="8">
        <f>'[1]2021'!H62</f>
        <v>1325.26</v>
      </c>
      <c r="I24" s="21">
        <v>0</v>
      </c>
      <c r="J24" s="6">
        <f>'[1]2021'!J69</f>
        <v>1.2079</v>
      </c>
      <c r="K24" s="8">
        <f>'[1]2021'!K62</f>
        <v>1987.8899999999999</v>
      </c>
      <c r="L24" s="9">
        <f>'[1]2021'!L62</f>
        <v>6.2512264150943393</v>
      </c>
      <c r="M24" s="8">
        <f>K24</f>
        <v>1987.8899999999999</v>
      </c>
      <c r="N24" s="2"/>
      <c r="O24" s="12" t="s">
        <v>2</v>
      </c>
    </row>
    <row r="25" spans="1:15" x14ac:dyDescent="0.2">
      <c r="A25" s="4" t="s">
        <v>11</v>
      </c>
      <c r="B25" s="4" t="str">
        <f>'[1]2021'!B64</f>
        <v>GRT</v>
      </c>
      <c r="C25" s="5">
        <f>'[1]2021'!C64</f>
        <v>44185</v>
      </c>
      <c r="D25" s="4">
        <f>'[1]2021'!D64</f>
        <v>175</v>
      </c>
      <c r="E25" s="6">
        <f>'[1]2021'!E64</f>
        <v>1</v>
      </c>
      <c r="F25" s="8">
        <v>0</v>
      </c>
      <c r="G25" s="8">
        <v>0</v>
      </c>
      <c r="H25" s="8">
        <f>'[1]2021'!H64</f>
        <v>1.544</v>
      </c>
      <c r="I25" s="4">
        <f>'[1]2021'!I64</f>
        <v>0</v>
      </c>
      <c r="J25" s="6">
        <f>'[1]2021'!J64</f>
        <v>1</v>
      </c>
      <c r="K25" s="8">
        <f>'[1]2021'!K64</f>
        <v>270.2</v>
      </c>
      <c r="L25" s="9">
        <f>'[1]2021'!L64</f>
        <v>5.1466666666666665</v>
      </c>
      <c r="M25" s="8">
        <f>K25-G25</f>
        <v>270.2</v>
      </c>
      <c r="N25" s="4"/>
      <c r="O25" s="12" t="s">
        <v>2</v>
      </c>
    </row>
    <row r="26" spans="1:15" x14ac:dyDescent="0.2">
      <c r="A26" s="4" t="s">
        <v>12</v>
      </c>
      <c r="B26" s="4" t="str">
        <f>'[1]2021'!B71</f>
        <v>LINK</v>
      </c>
      <c r="C26" s="5">
        <f>'[1]2021'!C71</f>
        <v>44185</v>
      </c>
      <c r="D26" s="4">
        <f>'[1]2021'!D71</f>
        <v>4.5</v>
      </c>
      <c r="E26" s="6">
        <f>'[1]2021'!E71</f>
        <v>1</v>
      </c>
      <c r="F26" s="8">
        <f>'[1]2021'!F71</f>
        <v>10.95</v>
      </c>
      <c r="G26" s="8">
        <v>0</v>
      </c>
      <c r="H26" s="8">
        <f>'[1]2021'!H71</f>
        <v>23.27</v>
      </c>
      <c r="I26" s="4">
        <f>'[1]2021'!I71</f>
        <v>0</v>
      </c>
      <c r="J26" s="6">
        <f>'[1]2021'!J71</f>
        <v>1</v>
      </c>
      <c r="K26" s="4">
        <f>'[1]2021'!K71</f>
        <v>104.715</v>
      </c>
      <c r="L26" s="9">
        <f>'[1]2021'!L71</f>
        <v>1.1251141552511417</v>
      </c>
      <c r="M26" s="8">
        <f>K26-G26</f>
        <v>104.715</v>
      </c>
      <c r="N26" s="4"/>
      <c r="O26" s="12" t="s">
        <v>2</v>
      </c>
    </row>
    <row r="27" spans="1:15" x14ac:dyDescent="0.2">
      <c r="A27" s="4" t="s">
        <v>13</v>
      </c>
      <c r="B27" s="4" t="str">
        <f>'[1]2021'!B67</f>
        <v>XLM</v>
      </c>
      <c r="C27" s="5">
        <f>'[1]2021'!C67</f>
        <v>44186</v>
      </c>
      <c r="D27" s="4">
        <f>'[1]2021'!D67</f>
        <v>375</v>
      </c>
      <c r="E27" s="6">
        <f>'[1]2021'!E67</f>
        <v>1</v>
      </c>
      <c r="F27" s="8">
        <v>0</v>
      </c>
      <c r="G27" s="8">
        <f>'[1]2021'!G67</f>
        <v>50.625</v>
      </c>
      <c r="H27" s="8">
        <f>'[1]2021'!H67</f>
        <v>0.34</v>
      </c>
      <c r="I27" s="4">
        <f>'[1]2021'!I67</f>
        <v>0</v>
      </c>
      <c r="J27" s="6">
        <f>'[1]2021'!J67</f>
        <v>1</v>
      </c>
      <c r="K27" s="8">
        <f>'[1]2021'!K67</f>
        <v>127.50000000000001</v>
      </c>
      <c r="L27" s="9">
        <f>'[1]2021'!L67-1</f>
        <v>1.518518518518519</v>
      </c>
      <c r="M27" s="8">
        <f>K27</f>
        <v>127.50000000000001</v>
      </c>
      <c r="N27" s="4"/>
      <c r="O27" s="12" t="s">
        <v>2</v>
      </c>
    </row>
    <row r="28" spans="1:15" x14ac:dyDescent="0.2">
      <c r="A28" s="4" t="s">
        <v>14</v>
      </c>
      <c r="B28" s="4" t="str">
        <f>'[1]2021'!B68</f>
        <v>ALGO</v>
      </c>
      <c r="C28" s="5">
        <f>'[1]2021'!C68</f>
        <v>44189</v>
      </c>
      <c r="D28" s="4">
        <f>'[1]2021'!D68</f>
        <v>295</v>
      </c>
      <c r="E28" s="6">
        <f>'[1]2021'!E68</f>
        <v>1</v>
      </c>
      <c r="F28" s="8">
        <v>0</v>
      </c>
      <c r="G28" s="8">
        <f>'[1]2021'!G68</f>
        <v>74.605500000000006</v>
      </c>
      <c r="H28" s="8">
        <f>'[1]2021'!H68</f>
        <v>0.89</v>
      </c>
      <c r="I28" s="4">
        <f>'[1]2021'!I68</f>
        <v>2.4759000000000002</v>
      </c>
      <c r="J28" s="6">
        <f>'[1]2021'!J68</f>
        <v>1</v>
      </c>
      <c r="K28" s="8">
        <f>'[1]2021'!K68</f>
        <v>264.75355100000002</v>
      </c>
      <c r="L28" s="9">
        <f>'[1]2021'!L68</f>
        <v>2.5487135800979819</v>
      </c>
      <c r="M28" s="8">
        <f>K28</f>
        <v>264.75355100000002</v>
      </c>
      <c r="N28" s="4"/>
      <c r="O28" s="12" t="s">
        <v>2</v>
      </c>
    </row>
    <row r="29" spans="1:15" x14ac:dyDescent="0.2">
      <c r="A29" s="4" t="s">
        <v>15</v>
      </c>
      <c r="B29" s="4" t="s">
        <v>16</v>
      </c>
      <c r="C29" s="5"/>
      <c r="D29" s="4"/>
      <c r="E29" s="6"/>
      <c r="F29" s="8"/>
      <c r="G29" s="8"/>
      <c r="H29" s="8"/>
      <c r="I29" s="4"/>
      <c r="J29" s="6"/>
      <c r="K29" s="8"/>
      <c r="L29" s="9"/>
      <c r="M29" s="8">
        <v>-98</v>
      </c>
      <c r="N29" s="8"/>
      <c r="O29" s="22" t="s">
        <v>17</v>
      </c>
    </row>
    <row r="30" spans="1:15" x14ac:dyDescent="0.2">
      <c r="A30" s="4" t="s">
        <v>18</v>
      </c>
      <c r="B30" s="4" t="str">
        <f>'[1]2021'!B72</f>
        <v>ATOM</v>
      </c>
      <c r="C30" s="5">
        <f>'[1]2021'!C72</f>
        <v>44197</v>
      </c>
      <c r="D30" s="4">
        <f>'[1]2021'!D72</f>
        <v>10</v>
      </c>
      <c r="E30" s="6">
        <f>'[1]2021'!E72</f>
        <v>1</v>
      </c>
      <c r="F30" s="8">
        <v>0</v>
      </c>
      <c r="G30" s="8">
        <f>'[1]2021'!G72</f>
        <v>49.5</v>
      </c>
      <c r="H30" s="8">
        <f>'[1]2021'!H72</f>
        <v>15.95</v>
      </c>
      <c r="I30" s="4">
        <f>'[1]2021'!I72</f>
        <v>9.8599999999999993E-2</v>
      </c>
      <c r="J30" s="6">
        <f>'[1]2021'!J72</f>
        <v>1</v>
      </c>
      <c r="K30" s="8">
        <f>'[1]2021'!K72</f>
        <v>160.48599999999999</v>
      </c>
      <c r="L30" s="9">
        <f>'[1]2021'!L72</f>
        <v>2.2421414141414138</v>
      </c>
      <c r="M30" s="14">
        <f>K30</f>
        <v>160.48599999999999</v>
      </c>
      <c r="N30" s="4"/>
      <c r="O30" s="12" t="s">
        <v>2</v>
      </c>
    </row>
    <row r="31" spans="1:15" x14ac:dyDescent="0.2">
      <c r="A31" s="4" t="s">
        <v>19</v>
      </c>
      <c r="B31" s="4" t="str">
        <f>'[1]2021'!B49</f>
        <v>LTC</v>
      </c>
      <c r="C31" s="5">
        <f>'[1]2021'!C49</f>
        <v>44202</v>
      </c>
      <c r="D31" s="4">
        <f>'[1]2021'!D49</f>
        <v>0.8</v>
      </c>
      <c r="E31" s="6">
        <f>'[1]2021'!E49</f>
        <v>1</v>
      </c>
      <c r="F31" s="8">
        <f>'[1]2021'!F49</f>
        <v>135</v>
      </c>
      <c r="G31" s="8">
        <f>'[1]2021'!G49</f>
        <v>108</v>
      </c>
      <c r="H31" s="8">
        <f>'[1]2021'!H49</f>
        <v>154.18</v>
      </c>
      <c r="I31" s="4">
        <f>'[1]2021'!I49</f>
        <v>0</v>
      </c>
      <c r="J31" s="6">
        <f>'[1]2021'!J49</f>
        <v>1</v>
      </c>
      <c r="K31" s="8">
        <f>'[1]2021'!K49</f>
        <v>123.34400000000001</v>
      </c>
      <c r="L31" s="9">
        <f>'[1]2021'!L49</f>
        <v>0.14207407407407416</v>
      </c>
      <c r="M31" s="8">
        <f>'[1]2021'!M49</f>
        <v>15.344000000000008</v>
      </c>
      <c r="N31" s="4"/>
      <c r="O31" s="4"/>
    </row>
    <row r="32" spans="1:15" x14ac:dyDescent="0.2">
      <c r="A32" s="4" t="s">
        <v>20</v>
      </c>
      <c r="B32" s="4" t="str">
        <f>'[1]2021'!B70</f>
        <v>COMP</v>
      </c>
      <c r="C32" s="5">
        <f>'[1]2021'!C70</f>
        <v>44206</v>
      </c>
      <c r="D32" s="4">
        <f>'[1]2021'!D70</f>
        <v>0.5</v>
      </c>
      <c r="E32" s="6">
        <f>'[1]2021'!E70</f>
        <v>1</v>
      </c>
      <c r="F32" s="8">
        <v>0</v>
      </c>
      <c r="G32" s="8">
        <f>'[1]2021'!G70</f>
        <v>80.614999999999995</v>
      </c>
      <c r="H32" s="8">
        <f>'[1]2021'!H70</f>
        <v>412.91</v>
      </c>
      <c r="I32" s="4">
        <f>'[1]2021'!I70</f>
        <v>0</v>
      </c>
      <c r="J32" s="6">
        <f>'[1]2021'!J70</f>
        <v>1</v>
      </c>
      <c r="K32" s="8">
        <f>'[1]2021'!K70</f>
        <v>206.45500000000001</v>
      </c>
      <c r="L32" s="9">
        <f>'[1]2021'!L70</f>
        <v>1.5609998139304102</v>
      </c>
      <c r="M32" s="14">
        <f>K32</f>
        <v>206.45500000000001</v>
      </c>
      <c r="N32" s="4"/>
      <c r="O32" s="12" t="s">
        <v>2</v>
      </c>
    </row>
    <row r="33" spans="1:15" x14ac:dyDescent="0.2">
      <c r="A33" s="4" t="s">
        <v>21</v>
      </c>
      <c r="B33" s="4" t="str">
        <f>'[1]2021'!B75</f>
        <v>DASH</v>
      </c>
      <c r="C33" s="5">
        <f>'[1]2021'!C75</f>
        <v>44238</v>
      </c>
      <c r="D33" s="4">
        <f>'[1]2021'!D75</f>
        <v>0.4</v>
      </c>
      <c r="E33" s="6">
        <f>'[1]2021'!E75</f>
        <v>1</v>
      </c>
      <c r="F33" s="8">
        <v>0</v>
      </c>
      <c r="G33" s="8">
        <f>'[1]2021'!G75</f>
        <v>48.376000000000005</v>
      </c>
      <c r="H33" s="8">
        <f>'[1]2021'!H75</f>
        <v>175.43</v>
      </c>
      <c r="I33" s="4">
        <f>'[1]2021'!I75</f>
        <v>0</v>
      </c>
      <c r="J33" s="6">
        <f>'[1]2021'!J75</f>
        <v>1</v>
      </c>
      <c r="K33" s="8">
        <f>'[1]2021'!K75</f>
        <v>70.172000000000011</v>
      </c>
      <c r="L33" s="9">
        <f>'[1]2021'!L75</f>
        <v>0.45055399371589228</v>
      </c>
      <c r="M33" s="14">
        <f>K33</f>
        <v>70.172000000000011</v>
      </c>
      <c r="N33" s="4"/>
      <c r="O33" s="12" t="s">
        <v>2</v>
      </c>
    </row>
    <row r="34" spans="1:15" x14ac:dyDescent="0.2">
      <c r="A34" s="4" t="str">
        <f>'[1]2021'!A50</f>
        <v>10. Filecoin</v>
      </c>
      <c r="B34" s="4" t="str">
        <f>'[1]2021'!B50</f>
        <v>FIL</v>
      </c>
      <c r="C34" s="5">
        <f>'[1]2021'!C50</f>
        <v>44243</v>
      </c>
      <c r="D34" s="4">
        <f>'[1]2021'!D50</f>
        <v>2.75</v>
      </c>
      <c r="E34" s="6">
        <f>'[1]2021'!E50</f>
        <v>1</v>
      </c>
      <c r="F34" s="8">
        <f>'[1]2021'!F50</f>
        <v>35.270000000000003</v>
      </c>
      <c r="G34" s="8">
        <f>'[1]2021'!G50</f>
        <v>96.992500000000007</v>
      </c>
      <c r="H34" s="8">
        <f>'[1]2021'!H50</f>
        <v>34.14</v>
      </c>
      <c r="I34" s="4">
        <f>'[1]2021'!I50</f>
        <v>0</v>
      </c>
      <c r="J34" s="6">
        <f>'[1]2021'!J50</f>
        <v>1</v>
      </c>
      <c r="K34" s="8">
        <f>'[1]2021'!K50</f>
        <v>93.885000000000005</v>
      </c>
      <c r="L34" s="8">
        <f>'[1]2021'!L50</f>
        <v>-3.2038559682449688E-2</v>
      </c>
      <c r="M34" s="8">
        <f>'[1]2021'!M50</f>
        <v>-3.1075000000000017</v>
      </c>
      <c r="N34" s="4"/>
      <c r="O34" s="4"/>
    </row>
    <row r="35" spans="1:15" x14ac:dyDescent="0.2">
      <c r="A35" s="4" t="s">
        <v>22</v>
      </c>
      <c r="B35" s="4" t="str">
        <f>'[1]2021'!B51</f>
        <v>BAND</v>
      </c>
      <c r="C35" s="5">
        <f>'[1]2021'!C51</f>
        <v>44249</v>
      </c>
      <c r="D35" s="4">
        <f>'[1]2021'!D51</f>
        <v>8</v>
      </c>
      <c r="E35" s="6">
        <f>'[1]2021'!E51</f>
        <v>1</v>
      </c>
      <c r="F35" s="8">
        <f>'[1]2021'!F51</f>
        <v>12.22</v>
      </c>
      <c r="G35" s="8">
        <f>'[1]2021'!G51</f>
        <v>97.76</v>
      </c>
      <c r="H35" s="8">
        <f>'[1]2021'!H51</f>
        <v>10.55</v>
      </c>
      <c r="I35" s="4">
        <f>'[1]2021'!I51</f>
        <v>0</v>
      </c>
      <c r="J35" s="4">
        <f>'[1]2021'!J51</f>
        <v>1</v>
      </c>
      <c r="K35" s="4">
        <f>'[1]2021'!K51</f>
        <v>84.4</v>
      </c>
      <c r="L35" s="9">
        <f>'[1]2021'!L51</f>
        <v>-0.13666121112929622</v>
      </c>
      <c r="M35" s="8">
        <f>'[1]2021'!M51</f>
        <v>-13.36</v>
      </c>
      <c r="N35" s="4"/>
      <c r="O35" s="4"/>
    </row>
    <row r="36" spans="1:15" x14ac:dyDescent="0.2">
      <c r="A36" s="4" t="s">
        <v>23</v>
      </c>
      <c r="B36" s="4" t="s">
        <v>8</v>
      </c>
      <c r="C36" s="5">
        <v>44239</v>
      </c>
      <c r="D36" s="4"/>
      <c r="E36" s="6"/>
      <c r="F36" s="4"/>
      <c r="G36" s="8"/>
      <c r="H36" s="4"/>
      <c r="I36" s="4"/>
      <c r="J36" s="6"/>
      <c r="K36" s="8"/>
      <c r="L36" s="8"/>
      <c r="M36" s="8">
        <v>2293</v>
      </c>
      <c r="N36" s="4"/>
      <c r="O36" s="4"/>
    </row>
    <row r="37" spans="1:15" x14ac:dyDescent="0.2">
      <c r="A37" s="4" t="s">
        <v>24</v>
      </c>
      <c r="B37" s="4" t="s">
        <v>10</v>
      </c>
      <c r="C37" s="5">
        <v>44239</v>
      </c>
      <c r="D37" s="4"/>
      <c r="E37" s="6"/>
      <c r="F37" s="4"/>
      <c r="G37" s="8"/>
      <c r="H37" s="4"/>
      <c r="I37" s="4"/>
      <c r="J37" s="6"/>
      <c r="K37" s="8"/>
      <c r="L37" s="8"/>
      <c r="M37" s="8">
        <v>1525</v>
      </c>
      <c r="N37" s="4"/>
      <c r="O37" s="4"/>
    </row>
    <row r="38" spans="1:15" x14ac:dyDescent="0.2">
      <c r="A38" s="4" t="s">
        <v>5</v>
      </c>
      <c r="B38" s="4"/>
      <c r="C38" s="5"/>
      <c r="D38" s="4"/>
      <c r="E38" s="4"/>
      <c r="F38" s="4"/>
      <c r="G38" s="8">
        <f>SUM(G23:G34)</f>
        <v>1673.9480000000001</v>
      </c>
      <c r="H38" s="4"/>
      <c r="I38" s="4"/>
      <c r="J38" s="4"/>
      <c r="K38" s="8">
        <f>SUM(K23:K34)</f>
        <v>7515.9765509999997</v>
      </c>
      <c r="L38" s="23">
        <f>M38/G38</f>
        <v>6.5818197763610327</v>
      </c>
      <c r="M38" s="8">
        <f>SUM(M23:M37)</f>
        <v>11017.624050999999</v>
      </c>
      <c r="N38" s="4"/>
      <c r="O38" s="4"/>
    </row>
    <row r="39" spans="1:15" x14ac:dyDescent="0.2">
      <c r="A39" s="16"/>
      <c r="B39" s="16"/>
      <c r="C39" s="17"/>
      <c r="D39" s="16"/>
      <c r="E39" s="16"/>
      <c r="F39" s="16"/>
      <c r="G39" s="24"/>
      <c r="H39" s="16"/>
      <c r="I39" s="16"/>
      <c r="J39" s="16"/>
      <c r="K39" s="24"/>
      <c r="L39" s="18"/>
      <c r="M39" s="24"/>
      <c r="N39" s="16"/>
      <c r="O39" s="16"/>
    </row>
    <row r="40" spans="1:15" x14ac:dyDescent="0.2">
      <c r="A40" s="25" t="s">
        <v>25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x14ac:dyDescent="0.2">
      <c r="A41" s="2" t="str">
        <f>A2</f>
        <v>Investment</v>
      </c>
      <c r="B41" s="2" t="str">
        <f t="shared" ref="B41:O41" si="1">B2</f>
        <v>Ticker</v>
      </c>
      <c r="C41" s="2" t="str">
        <f t="shared" si="1"/>
        <v>Buy date</v>
      </c>
      <c r="D41" s="2" t="str">
        <f t="shared" si="1"/>
        <v>Shares</v>
      </c>
      <c r="E41" s="2" t="str">
        <f t="shared" si="1"/>
        <v>exch. rate buy</v>
      </c>
      <c r="F41" s="2" t="str">
        <f t="shared" si="1"/>
        <v>Buy price</v>
      </c>
      <c r="G41" s="2" t="str">
        <f t="shared" si="1"/>
        <v>Euro spent</v>
      </c>
      <c r="H41" s="2" t="str">
        <f t="shared" si="1"/>
        <v>Price now</v>
      </c>
      <c r="I41" s="2" t="str">
        <f t="shared" si="1"/>
        <v>Dividends</v>
      </c>
      <c r="J41" s="2" t="str">
        <f t="shared" si="1"/>
        <v>exch. Rate now</v>
      </c>
      <c r="K41" s="2" t="str">
        <f t="shared" si="1"/>
        <v>Euro now</v>
      </c>
      <c r="L41" s="2" t="str">
        <f t="shared" si="1"/>
        <v>Return%</v>
      </c>
      <c r="M41" s="2" t="str">
        <f t="shared" si="1"/>
        <v>Return€</v>
      </c>
      <c r="N41" s="2"/>
      <c r="O41" s="2"/>
    </row>
    <row r="42" spans="1:15" x14ac:dyDescent="0.2">
      <c r="A42" s="4" t="s">
        <v>26</v>
      </c>
      <c r="B42" s="4" t="str">
        <f>'[1]2021'!B73</f>
        <v>NXE^</v>
      </c>
      <c r="C42" s="5">
        <f>'[1]2021'!C73</f>
        <v>43102</v>
      </c>
      <c r="D42" s="4">
        <f>'[1]2021'!D73</f>
        <v>275</v>
      </c>
      <c r="E42" s="6">
        <f>'[1]2021'!E73</f>
        <v>1.51</v>
      </c>
      <c r="F42" s="4">
        <f>'[1]2021'!F73</f>
        <v>2.1800000000000002</v>
      </c>
      <c r="G42" s="8">
        <v>0</v>
      </c>
      <c r="H42" s="7">
        <f>'[1]2021'!H73</f>
        <v>4.33</v>
      </c>
      <c r="I42" s="4">
        <f>'[1]2021'!I73</f>
        <v>0</v>
      </c>
      <c r="J42" s="6">
        <f>'[1]2021'!J73</f>
        <v>1.51</v>
      </c>
      <c r="K42" s="8">
        <f>'[1]2021'!K73</f>
        <v>788.57615894039736</v>
      </c>
      <c r="L42" s="9">
        <f>'[1]2021'!L73</f>
        <v>0.98623853211009194</v>
      </c>
      <c r="M42" s="14">
        <f>K42</f>
        <v>788.57615894039736</v>
      </c>
      <c r="N42" s="4"/>
      <c r="O42" s="12" t="s">
        <v>2</v>
      </c>
    </row>
    <row r="43" spans="1:15" x14ac:dyDescent="0.2">
      <c r="A43" s="4" t="s">
        <v>27</v>
      </c>
      <c r="B43" s="4" t="str">
        <f>'[1]2021'!B76</f>
        <v>URG</v>
      </c>
      <c r="C43" s="5">
        <f>'[1]2021'!C76</f>
        <v>43374</v>
      </c>
      <c r="D43" s="4">
        <f>'[1]2021'!D76</f>
        <v>700</v>
      </c>
      <c r="E43" s="6">
        <f>'[1]2021'!E76</f>
        <v>1.1499999999999999</v>
      </c>
      <c r="F43" s="4">
        <f>'[1]2021'!F76</f>
        <v>0.66</v>
      </c>
      <c r="G43" s="8">
        <v>0</v>
      </c>
      <c r="H43" s="26">
        <f>'[1]2021'!H76</f>
        <v>1</v>
      </c>
      <c r="I43" s="4">
        <f>'[1]2021'!I76</f>
        <v>0</v>
      </c>
      <c r="J43" s="4">
        <f>'[1]2021'!J76</f>
        <v>1.2088000000000001</v>
      </c>
      <c r="K43" s="8">
        <f>'[1]2021'!K76</f>
        <v>579.08669755129051</v>
      </c>
      <c r="L43" s="9">
        <f>'[1]2021'!L76</f>
        <v>0.44144957182680533</v>
      </c>
      <c r="M43" s="14">
        <f>K43</f>
        <v>579.08669755129051</v>
      </c>
      <c r="N43" s="7"/>
      <c r="O43" s="12" t="s">
        <v>2</v>
      </c>
    </row>
    <row r="44" spans="1:15" x14ac:dyDescent="0.2">
      <c r="A44" s="4" t="s">
        <v>28</v>
      </c>
      <c r="B44" s="4" t="str">
        <f>'[1]2021'!B74</f>
        <v>URC^</v>
      </c>
      <c r="C44" s="5">
        <f>'[1]2021'!C74</f>
        <v>43822</v>
      </c>
      <c r="D44" s="4">
        <f>'[1]2021'!D74</f>
        <v>190</v>
      </c>
      <c r="E44" s="6">
        <f>'[1]2021'!E74</f>
        <v>1.51</v>
      </c>
      <c r="F44" s="4">
        <f>'[1]2021'!F74</f>
        <v>1.18</v>
      </c>
      <c r="G44" s="8">
        <v>0</v>
      </c>
      <c r="H44" s="7">
        <f>'[1]2021'!H74</f>
        <v>2.87</v>
      </c>
      <c r="I44" s="4">
        <f>'[1]2021'!I74</f>
        <v>0</v>
      </c>
      <c r="J44" s="6">
        <f>'[1]2021'!J74</f>
        <v>1.51</v>
      </c>
      <c r="K44" s="8">
        <f>'[1]2021'!K74</f>
        <v>361.12582781456956</v>
      </c>
      <c r="L44" s="9">
        <f>'[1]2021'!L74</f>
        <v>1.4322033898305089</v>
      </c>
      <c r="M44" s="14">
        <f>K44</f>
        <v>361.12582781456956</v>
      </c>
      <c r="N44" s="7"/>
      <c r="O44" s="12" t="s">
        <v>2</v>
      </c>
    </row>
    <row r="45" spans="1:15" x14ac:dyDescent="0.2">
      <c r="A45" s="4" t="str">
        <f>'[1]2021'!A36</f>
        <v>4. IsoEnergy Ltd</v>
      </c>
      <c r="B45" s="4" t="str">
        <f>'[1]2021'!B36</f>
        <v>ISO^</v>
      </c>
      <c r="C45" s="5">
        <f>'[1]2021'!C36</f>
        <v>44229</v>
      </c>
      <c r="D45" s="4">
        <f>'[1]2021'!D36</f>
        <v>150</v>
      </c>
      <c r="E45" s="6">
        <f>'[1]2021'!E36</f>
        <v>1.55</v>
      </c>
      <c r="F45" s="4">
        <f>'[1]2021'!F36</f>
        <v>2</v>
      </c>
      <c r="G45" s="8">
        <f>'[1]2021'!G36</f>
        <v>193.54838709677418</v>
      </c>
      <c r="H45" s="7">
        <f>'[1]2021'!H36</f>
        <v>2.98</v>
      </c>
      <c r="I45" s="4">
        <f>'[1]2021'!I36</f>
        <v>0</v>
      </c>
      <c r="J45" s="6">
        <f>'[1]2021'!J36</f>
        <v>1.51</v>
      </c>
      <c r="K45" s="8">
        <f>'[1]2021'!K36</f>
        <v>296.02649006622516</v>
      </c>
      <c r="L45" s="9">
        <f>'[1]2021'!L36</f>
        <v>0.52947019867549683</v>
      </c>
      <c r="M45" s="8">
        <f>'[1]2021'!M36</f>
        <v>102.47810296945099</v>
      </c>
      <c r="N45" s="7"/>
      <c r="O45" s="7"/>
    </row>
    <row r="46" spans="1:15" x14ac:dyDescent="0.2">
      <c r="A46" s="4" t="str">
        <f>'[1]2021'!A37</f>
        <v>5. Uranium Energy Corp</v>
      </c>
      <c r="B46" s="4" t="str">
        <f>'[1]2021'!B37</f>
        <v>UEC</v>
      </c>
      <c r="C46" s="5">
        <f>'[1]2021'!C37</f>
        <v>44229</v>
      </c>
      <c r="D46" s="4">
        <f>'[1]2021'!D37</f>
        <v>150</v>
      </c>
      <c r="E46" s="6">
        <f>'[1]2021'!E37</f>
        <v>1.2022999999999999</v>
      </c>
      <c r="F46" s="4">
        <f>'[1]2021'!F37</f>
        <v>1.74</v>
      </c>
      <c r="G46" s="8">
        <f>'[1]2021'!G37</f>
        <v>217.0839224819097</v>
      </c>
      <c r="H46" s="7">
        <f>'[1]2021'!H37</f>
        <v>2.04</v>
      </c>
      <c r="I46" s="4">
        <f>'[1]2021'!I37</f>
        <v>0</v>
      </c>
      <c r="J46" s="6">
        <f>'[1]2021'!J37</f>
        <v>1.1918</v>
      </c>
      <c r="K46" s="8">
        <f>'[1]2021'!K37</f>
        <v>256.75448900822289</v>
      </c>
      <c r="L46" s="9">
        <f>'[1]2021'!L37</f>
        <v>0.18274299668423888</v>
      </c>
      <c r="M46" s="8">
        <f>'[1]2021'!M37</f>
        <v>39.670566526313195</v>
      </c>
      <c r="N46" s="7"/>
      <c r="O46" s="7"/>
    </row>
    <row r="47" spans="1:15" x14ac:dyDescent="0.2">
      <c r="A47" s="4" t="str">
        <f>'[1]2021'!A38</f>
        <v>6. Denison Mines Corp</v>
      </c>
      <c r="B47" s="4" t="str">
        <f>'[1]2021'!B38</f>
        <v>DNN</v>
      </c>
      <c r="C47" s="4">
        <f>'[1]2021'!C38</f>
        <v>44253</v>
      </c>
      <c r="D47" s="4">
        <f>'[1]2021'!D38</f>
        <v>250</v>
      </c>
      <c r="E47" s="6">
        <f>'[1]2021'!E38</f>
        <v>1.54</v>
      </c>
      <c r="F47" s="4">
        <f>'[1]2021'!F38</f>
        <v>1.05</v>
      </c>
      <c r="G47" s="8">
        <f>'[1]2021'!G38</f>
        <v>170.45454545454544</v>
      </c>
      <c r="H47" s="7">
        <f>'[1]2021'!H38</f>
        <v>1</v>
      </c>
      <c r="I47" s="4">
        <f>'[1]2021'!I38</f>
        <v>0</v>
      </c>
      <c r="J47" s="6">
        <f>'[1]2021'!J38</f>
        <v>1.51</v>
      </c>
      <c r="K47" s="8">
        <f>'[1]2021'!K38</f>
        <v>165.56291390728478</v>
      </c>
      <c r="L47" s="9">
        <f>'[1]2021'!L38</f>
        <v>-2.8697571743929198E-2</v>
      </c>
      <c r="M47" s="8">
        <f>'[1]2021'!M38</f>
        <v>-4.8916315472606584</v>
      </c>
      <c r="N47" s="4"/>
      <c r="O47" s="4"/>
    </row>
    <row r="48" spans="1:15" x14ac:dyDescent="0.2">
      <c r="A48" s="4"/>
      <c r="B48" s="4"/>
      <c r="C48" s="5"/>
      <c r="D48" s="4"/>
      <c r="E48" s="6"/>
      <c r="F48" s="4"/>
      <c r="G48" s="8"/>
      <c r="H48" s="7"/>
      <c r="I48" s="4"/>
      <c r="J48" s="27"/>
      <c r="K48" s="8"/>
      <c r="L48" s="9"/>
      <c r="M48" s="8"/>
      <c r="N48" s="4"/>
      <c r="O48" s="4"/>
    </row>
    <row r="49" spans="1:15" x14ac:dyDescent="0.2">
      <c r="A49" s="4"/>
      <c r="B49" s="4"/>
      <c r="C49" s="5"/>
      <c r="D49" s="4"/>
      <c r="E49" s="6"/>
      <c r="F49" s="4"/>
      <c r="G49" s="8"/>
      <c r="H49" s="7"/>
      <c r="I49" s="4"/>
      <c r="J49" s="27"/>
      <c r="K49" s="8"/>
      <c r="L49" s="9"/>
      <c r="M49" s="8"/>
      <c r="N49" s="4"/>
      <c r="O49" s="4"/>
    </row>
    <row r="50" spans="1:15" x14ac:dyDescent="0.2">
      <c r="A50" s="4"/>
      <c r="B50" s="4"/>
      <c r="C50" s="5"/>
      <c r="D50" s="4"/>
      <c r="E50" s="6"/>
      <c r="F50" s="4"/>
      <c r="G50" s="8"/>
      <c r="H50" s="7"/>
      <c r="I50" s="4"/>
      <c r="J50" s="27"/>
      <c r="K50" s="8"/>
      <c r="L50" s="9"/>
      <c r="M50" s="8"/>
      <c r="N50" s="4"/>
      <c r="O50" s="4"/>
    </row>
    <row r="51" spans="1:15" x14ac:dyDescent="0.2">
      <c r="A51" s="4"/>
      <c r="B51" s="4"/>
      <c r="C51" s="5"/>
      <c r="D51" s="4"/>
      <c r="E51" s="6"/>
      <c r="F51" s="4"/>
      <c r="G51" s="8"/>
      <c r="H51" s="7"/>
      <c r="I51" s="4"/>
      <c r="J51" s="27"/>
      <c r="K51" s="8"/>
      <c r="L51" s="9"/>
      <c r="M51" s="8"/>
      <c r="N51" s="4"/>
      <c r="O51" s="4"/>
    </row>
    <row r="52" spans="1:15" x14ac:dyDescent="0.2">
      <c r="A52" s="4"/>
      <c r="B52" s="4"/>
      <c r="C52" s="5"/>
      <c r="D52" s="4"/>
      <c r="E52" s="6"/>
      <c r="F52" s="4"/>
      <c r="G52" s="8"/>
      <c r="H52" s="7"/>
      <c r="I52" s="4"/>
      <c r="J52" s="27"/>
      <c r="K52" s="8"/>
      <c r="L52" s="9"/>
      <c r="M52" s="8"/>
      <c r="N52" s="4"/>
      <c r="O52" s="4"/>
    </row>
    <row r="53" spans="1:15" x14ac:dyDescent="0.2">
      <c r="A53" s="4" t="s">
        <v>5</v>
      </c>
      <c r="B53" s="4"/>
      <c r="C53" s="5"/>
      <c r="D53" s="4"/>
      <c r="E53" s="4"/>
      <c r="F53" s="4"/>
      <c r="G53" s="8">
        <f>SUM(G42:G52)</f>
        <v>581.08685503322931</v>
      </c>
      <c r="H53" s="4"/>
      <c r="I53" s="4"/>
      <c r="J53" s="4"/>
      <c r="K53" s="8">
        <f>SUM(K42:K52)</f>
        <v>2447.1325772879904</v>
      </c>
      <c r="L53" s="23">
        <f>M53/G53</f>
        <v>3.211302589434847</v>
      </c>
      <c r="M53" s="8">
        <f>SUM(M42:M52)</f>
        <v>1866.0457222547609</v>
      </c>
      <c r="N53" s="4"/>
      <c r="O53" s="4"/>
    </row>
    <row r="54" spans="1:15" x14ac:dyDescent="0.2">
      <c r="A54" s="16"/>
      <c r="B54" s="16"/>
      <c r="C54" s="17"/>
      <c r="D54" s="16"/>
      <c r="E54" s="16"/>
      <c r="F54" s="16"/>
      <c r="G54" s="16"/>
      <c r="H54" s="16"/>
      <c r="I54" s="16"/>
      <c r="J54" s="16"/>
      <c r="K54" s="24"/>
      <c r="L54" s="18"/>
      <c r="M54" s="16"/>
      <c r="N54" s="16"/>
      <c r="O54" s="16"/>
    </row>
    <row r="55" spans="1:15" x14ac:dyDescent="0.2">
      <c r="A55" s="28" t="s">
        <v>29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x14ac:dyDescent="0.2">
      <c r="A56" s="2" t="str">
        <f>A41</f>
        <v>Investment</v>
      </c>
      <c r="B56" s="2" t="str">
        <f t="shared" ref="B56:O56" si="2">B41</f>
        <v>Ticker</v>
      </c>
      <c r="C56" s="2" t="str">
        <f t="shared" si="2"/>
        <v>Buy date</v>
      </c>
      <c r="D56" s="2" t="str">
        <f t="shared" si="2"/>
        <v>Shares</v>
      </c>
      <c r="E56" s="2" t="str">
        <f t="shared" si="2"/>
        <v>exch. rate buy</v>
      </c>
      <c r="F56" s="2" t="str">
        <f t="shared" si="2"/>
        <v>Buy price</v>
      </c>
      <c r="G56" s="2" t="str">
        <f t="shared" si="2"/>
        <v>Euro spent</v>
      </c>
      <c r="H56" s="2" t="str">
        <f t="shared" si="2"/>
        <v>Price now</v>
      </c>
      <c r="I56" s="2" t="str">
        <f t="shared" si="2"/>
        <v>Dividends</v>
      </c>
      <c r="J56" s="2" t="str">
        <f t="shared" si="2"/>
        <v>exch. Rate now</v>
      </c>
      <c r="K56" s="2" t="str">
        <f t="shared" si="2"/>
        <v>Euro now</v>
      </c>
      <c r="L56" s="2" t="str">
        <f t="shared" si="2"/>
        <v>Return%</v>
      </c>
      <c r="M56" s="2" t="str">
        <f t="shared" si="2"/>
        <v>Return€</v>
      </c>
      <c r="N56" s="2"/>
      <c r="O56" s="2"/>
    </row>
    <row r="57" spans="1:15" x14ac:dyDescent="0.2">
      <c r="A57" s="4" t="s">
        <v>30</v>
      </c>
      <c r="B57" s="4" t="str">
        <f>'[1]2021'!B66</f>
        <v>LUN^</v>
      </c>
      <c r="C57" s="5">
        <f>'[1]2021'!C66</f>
        <v>43384</v>
      </c>
      <c r="D57" s="4">
        <f>'[1]2021'!D66</f>
        <v>20</v>
      </c>
      <c r="E57" s="6">
        <f>'[1]2021'!E66</f>
        <v>1.5</v>
      </c>
      <c r="F57" s="4">
        <f>'[1]2021'!F66</f>
        <v>5.96</v>
      </c>
      <c r="G57" s="8">
        <v>0</v>
      </c>
      <c r="H57" s="7">
        <f>'[1]2021'!H66</f>
        <v>14.39</v>
      </c>
      <c r="I57" s="4">
        <f>'[1]2021'!I66</f>
        <v>0.16</v>
      </c>
      <c r="J57" s="6">
        <f>'[1]2021'!J66</f>
        <v>1.51</v>
      </c>
      <c r="K57" s="8">
        <f>'[1]2021'!K66</f>
        <v>192.71523178807945</v>
      </c>
      <c r="L57" s="9">
        <f>'[1]2021'!L66</f>
        <v>2.425107782568114</v>
      </c>
      <c r="M57" s="14">
        <f>K57</f>
        <v>192.71523178807945</v>
      </c>
      <c r="N57" s="4"/>
      <c r="O57" s="12" t="s">
        <v>2</v>
      </c>
    </row>
    <row r="58" spans="1:15" x14ac:dyDescent="0.2">
      <c r="A58" s="4" t="str">
        <f>'[1]2021'!A40</f>
        <v>2. Norilsk Nikkel</v>
      </c>
      <c r="B58" s="4" t="str">
        <f>'[1]2021'!B40</f>
        <v>NILSY</v>
      </c>
      <c r="C58" s="5">
        <f>'[1]2021'!C40</f>
        <v>43657</v>
      </c>
      <c r="D58" s="4">
        <f>'[1]2021'!D40</f>
        <v>26</v>
      </c>
      <c r="E58" s="6">
        <f>'[1]2021'!E40</f>
        <v>1.1299999999999999</v>
      </c>
      <c r="F58" s="4">
        <f>'[1]2021'!F40</f>
        <v>23.2</v>
      </c>
      <c r="G58" s="8">
        <f>'[1]2021'!G40</f>
        <v>533.80530973451323</v>
      </c>
      <c r="H58" s="7">
        <f>'[1]2021'!H40</f>
        <v>30</v>
      </c>
      <c r="I58" s="4">
        <f>'[1]2021'!I40</f>
        <v>3.89</v>
      </c>
      <c r="J58" s="6">
        <f>'[1]2021'!J40</f>
        <v>1.1918</v>
      </c>
      <c r="K58" s="8">
        <f>'[1]2021'!K40</f>
        <v>739.33545896962573</v>
      </c>
      <c r="L58" s="9">
        <f>'[1]2021'!L40</f>
        <v>0.3850282968098096</v>
      </c>
      <c r="M58" s="8">
        <f>'[1]2021'!M40</f>
        <v>205.5301492351125</v>
      </c>
      <c r="N58" s="4"/>
      <c r="O58" s="12"/>
    </row>
    <row r="59" spans="1:15" x14ac:dyDescent="0.2">
      <c r="A59" s="4" t="str">
        <f>'[1]2021'!A41</f>
        <v>3. Atico Mining Corp</v>
      </c>
      <c r="B59" s="4" t="str">
        <f>'[1]2021'!B41</f>
        <v>ATY^</v>
      </c>
      <c r="C59" s="5">
        <f>'[1]2021'!C41</f>
        <v>43874</v>
      </c>
      <c r="D59" s="4">
        <f>'[1]2021'!D41</f>
        <v>600</v>
      </c>
      <c r="E59" s="6">
        <f>'[1]2021'!E41</f>
        <v>1.44</v>
      </c>
      <c r="F59" s="4">
        <f>'[1]2021'!F41</f>
        <v>0.37</v>
      </c>
      <c r="G59" s="8">
        <f>'[1]2021'!G41</f>
        <v>154.16666666666669</v>
      </c>
      <c r="H59" s="7">
        <f>'[1]2021'!H41</f>
        <v>0.56999999999999995</v>
      </c>
      <c r="I59" s="4">
        <f>'[1]2021'!I41</f>
        <v>0</v>
      </c>
      <c r="J59" s="6">
        <f>'[1]2021'!J41</f>
        <v>1.51</v>
      </c>
      <c r="K59" s="8">
        <f>'[1]2021'!K41</f>
        <v>226.49006622516555</v>
      </c>
      <c r="L59" s="9">
        <f>'[1]2021'!L41</f>
        <v>0.46912475389296554</v>
      </c>
      <c r="M59" s="8">
        <f>'[1]2021'!M41</f>
        <v>72.323399558498863</v>
      </c>
      <c r="N59" s="4"/>
      <c r="O59" s="12"/>
    </row>
    <row r="60" spans="1:15" x14ac:dyDescent="0.2">
      <c r="A60" s="4" t="s">
        <v>31</v>
      </c>
      <c r="B60" s="4" t="str">
        <f>'[1]2021'!B77</f>
        <v>IVN</v>
      </c>
      <c r="C60" s="5">
        <f>'[1]2021'!C77</f>
        <v>43854</v>
      </c>
      <c r="D60" s="4">
        <f>'[1]2021'!D77</f>
        <v>50</v>
      </c>
      <c r="E60" s="6">
        <f>'[1]2021'!E77</f>
        <v>1.46</v>
      </c>
      <c r="F60" s="4">
        <f>'[1]2021'!F77</f>
        <v>3.71</v>
      </c>
      <c r="G60" s="8">
        <v>0</v>
      </c>
      <c r="H60" s="4">
        <f>'[1]2021'!H77</f>
        <v>7.8</v>
      </c>
      <c r="I60" s="4">
        <f>'[1]2021'!I77</f>
        <v>0</v>
      </c>
      <c r="J60" s="6">
        <f>'[1]2021'!J77</f>
        <v>1.51</v>
      </c>
      <c r="K60" s="8">
        <f>'[1]2021'!K77</f>
        <v>258.27814569536423</v>
      </c>
      <c r="L60" s="9">
        <f>'[1]2021'!L77</f>
        <v>1.0328091251494975</v>
      </c>
      <c r="M60" s="8">
        <f>K60</f>
        <v>258.27814569536423</v>
      </c>
      <c r="N60" s="4"/>
      <c r="O60" s="12" t="s">
        <v>2</v>
      </c>
    </row>
    <row r="61" spans="1:15" x14ac:dyDescent="0.2">
      <c r="A61" s="4" t="str">
        <f>'[1]2021'!A42</f>
        <v>5. FPX Nickel Corp</v>
      </c>
      <c r="B61" s="4" t="str">
        <f>'[1]2021'!B42</f>
        <v>FPX</v>
      </c>
      <c r="C61" s="5">
        <f>'[1]2021'!C42</f>
        <v>44173</v>
      </c>
      <c r="D61" s="4">
        <f>'[1]2021'!D42</f>
        <v>500</v>
      </c>
      <c r="E61" s="6">
        <f>'[1]2021'!E42</f>
        <v>1.55</v>
      </c>
      <c r="F61" s="4">
        <f>'[1]2021'!F42</f>
        <v>0.63</v>
      </c>
      <c r="G61" s="8">
        <f>'[1]2021'!G42</f>
        <v>203.2258064516129</v>
      </c>
      <c r="H61" s="7">
        <f>'[1]2021'!H42</f>
        <v>0.78</v>
      </c>
      <c r="I61" s="4">
        <f>'[1]2021'!I42</f>
        <v>0</v>
      </c>
      <c r="J61" s="6">
        <f>'[1]2021'!J42</f>
        <v>1.51</v>
      </c>
      <c r="K61" s="8">
        <f>'[1]2021'!K42</f>
        <v>258.27814569536423</v>
      </c>
      <c r="L61" s="9">
        <f>'[1]2021'!L42</f>
        <v>0.27089246294544306</v>
      </c>
      <c r="M61" s="8">
        <f>'[1]2021'!M42</f>
        <v>55.052339243751334</v>
      </c>
      <c r="N61" s="4"/>
      <c r="O61" s="4"/>
    </row>
    <row r="62" spans="1:15" x14ac:dyDescent="0.2">
      <c r="A62" s="4" t="str">
        <f>'[1]2021'!A43</f>
        <v>6. Nova Royalty Corp</v>
      </c>
      <c r="B62" s="4" t="str">
        <f>'[1]2021'!B43</f>
        <v>NOVR</v>
      </c>
      <c r="C62" s="5">
        <f>'[1]2021'!C43</f>
        <v>44187</v>
      </c>
      <c r="D62" s="4">
        <f>'[1]2021'!D43</f>
        <v>100</v>
      </c>
      <c r="E62" s="6">
        <f>'[1]2021'!E43</f>
        <v>1.57</v>
      </c>
      <c r="F62" s="7">
        <f>'[1]2021'!F43</f>
        <v>3</v>
      </c>
      <c r="G62" s="8">
        <f>'[1]2021'!G43</f>
        <v>191.08280254777068</v>
      </c>
      <c r="H62" s="7">
        <f>'[1]2021'!H43</f>
        <v>4.1500000000000004</v>
      </c>
      <c r="I62" s="4">
        <f>'[1]2021'!I43</f>
        <v>0</v>
      </c>
      <c r="J62" s="6">
        <f>'[1]2021'!J43</f>
        <v>1.51</v>
      </c>
      <c r="K62" s="8">
        <f>'[1]2021'!K43</f>
        <v>274.83443708609275</v>
      </c>
      <c r="L62" s="9">
        <f>'[1]2021'!L43</f>
        <v>0.43830022075055219</v>
      </c>
      <c r="M62" s="8">
        <f>'[1]2021'!M43</f>
        <v>83.751634538322065</v>
      </c>
      <c r="N62" s="4"/>
      <c r="O62" s="4"/>
    </row>
    <row r="63" spans="1:15" x14ac:dyDescent="0.2">
      <c r="A63" s="4" t="str">
        <f>'[1]2021'!A44</f>
        <v>7. Electric Royalties Ltd</v>
      </c>
      <c r="B63" s="4" t="str">
        <f>'[1]2021'!B44</f>
        <v>ELEC</v>
      </c>
      <c r="C63" s="5">
        <f>'[1]2021'!C44</f>
        <v>44246</v>
      </c>
      <c r="D63" s="4">
        <f>'[1]2021'!D44</f>
        <v>1000</v>
      </c>
      <c r="E63" s="6">
        <f>'[1]2021'!E44</f>
        <v>1.54</v>
      </c>
      <c r="F63" s="4">
        <f>'[1]2021'!F44</f>
        <v>0.34</v>
      </c>
      <c r="G63" s="8">
        <f>'[1]2021'!G44</f>
        <v>220.77922077922076</v>
      </c>
      <c r="H63" s="7">
        <f>'[1]2021'!H44</f>
        <v>0.32500000000000001</v>
      </c>
      <c r="I63" s="4">
        <f>'[1]2021'!I44</f>
        <v>0</v>
      </c>
      <c r="J63" s="6">
        <f>'[1]2021'!J44</f>
        <v>1.51</v>
      </c>
      <c r="K63" s="8">
        <f>'[1]2021'!K44</f>
        <v>215.23178807947022</v>
      </c>
      <c r="L63" s="9">
        <f>'[1]2021'!L44</f>
        <v>-2.5126606934164231E-2</v>
      </c>
      <c r="M63" s="8">
        <f>'[1]2021'!M44</f>
        <v>-5.5474326997505443</v>
      </c>
      <c r="N63" s="4"/>
      <c r="O63" s="4"/>
    </row>
    <row r="64" spans="1:15" x14ac:dyDescent="0.2">
      <c r="A64" s="4"/>
      <c r="B64" s="4"/>
      <c r="C64" s="5"/>
      <c r="D64" s="4"/>
      <c r="E64" s="6"/>
      <c r="F64" s="4"/>
      <c r="G64" s="8"/>
      <c r="H64" s="7"/>
      <c r="I64" s="4"/>
      <c r="J64" s="27"/>
      <c r="K64" s="8"/>
      <c r="L64" s="9"/>
      <c r="M64" s="8"/>
      <c r="N64" s="4"/>
      <c r="O64" s="4"/>
    </row>
    <row r="65" spans="1:15" x14ac:dyDescent="0.2">
      <c r="A65" s="4"/>
      <c r="B65" s="4"/>
      <c r="C65" s="5"/>
      <c r="D65" s="4"/>
      <c r="E65" s="6"/>
      <c r="F65" s="4"/>
      <c r="G65" s="8"/>
      <c r="H65" s="7"/>
      <c r="I65" s="4"/>
      <c r="J65" s="27"/>
      <c r="K65" s="8"/>
      <c r="L65" s="9"/>
      <c r="M65" s="8"/>
      <c r="N65" s="4"/>
      <c r="O65" s="4"/>
    </row>
    <row r="66" spans="1:15" x14ac:dyDescent="0.2">
      <c r="A66" s="4"/>
      <c r="B66" s="4"/>
      <c r="C66" s="5"/>
      <c r="D66" s="4"/>
      <c r="E66" s="6"/>
      <c r="F66" s="4"/>
      <c r="G66" s="8"/>
      <c r="H66" s="7"/>
      <c r="I66" s="4"/>
      <c r="J66" s="27"/>
      <c r="K66" s="8"/>
      <c r="L66" s="9"/>
      <c r="M66" s="8"/>
      <c r="N66" s="4"/>
      <c r="O66" s="4"/>
    </row>
    <row r="67" spans="1:15" x14ac:dyDescent="0.2">
      <c r="A67" s="4"/>
      <c r="B67" s="4"/>
      <c r="C67" s="5"/>
      <c r="D67" s="4"/>
      <c r="E67" s="6"/>
      <c r="F67" s="4"/>
      <c r="G67" s="8"/>
      <c r="H67" s="7"/>
      <c r="I67" s="4"/>
      <c r="J67" s="27"/>
      <c r="K67" s="8"/>
      <c r="L67" s="9"/>
      <c r="M67" s="8"/>
      <c r="N67" s="4"/>
      <c r="O67" s="4"/>
    </row>
    <row r="68" spans="1:15" x14ac:dyDescent="0.2">
      <c r="A68" s="4" t="s">
        <v>5</v>
      </c>
      <c r="B68" s="4"/>
      <c r="C68" s="5"/>
      <c r="D68" s="4"/>
      <c r="E68" s="4"/>
      <c r="F68" s="4"/>
      <c r="G68" s="8">
        <f>SUM(G57:G67)</f>
        <v>1303.0598061797843</v>
      </c>
      <c r="H68" s="4"/>
      <c r="I68" s="4"/>
      <c r="J68" s="4"/>
      <c r="K68" s="8">
        <f>SUM(K57:K67)</f>
        <v>2165.1632735391622</v>
      </c>
      <c r="L68" s="23">
        <f>M68/G68</f>
        <v>0.6615993090039588</v>
      </c>
      <c r="M68" s="8">
        <f>SUM(M57:M67)</f>
        <v>862.10346735937787</v>
      </c>
      <c r="N68" s="4"/>
      <c r="O68" s="4"/>
    </row>
  </sheetData>
  <mergeCells count="4">
    <mergeCell ref="A1:O1"/>
    <mergeCell ref="A21:O21"/>
    <mergeCell ref="A40:O40"/>
    <mergeCell ref="A55:O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2021-03-06T13:46:52Z</dcterms:created>
  <dcterms:modified xsi:type="dcterms:W3CDTF">2021-03-06T13:47:53Z</dcterms:modified>
</cp:coreProperties>
</file>