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76FB2B5B-741D-1042-BC98-6D86FB776953}" xr6:coauthVersionLast="46" xr6:coauthVersionMax="46" xr10:uidLastSave="{00000000-0000-0000-0000-000000000000}"/>
  <bookViews>
    <workbookView xWindow="480" yWindow="1000" windowWidth="25040" windowHeight="14420" xr2:uid="{FC1909B0-A2C4-AF43-A634-017B4938653D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1" l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G89" i="1" s="1"/>
  <c r="F83" i="1"/>
  <c r="E83" i="1"/>
  <c r="D83" i="1"/>
  <c r="C83" i="1"/>
  <c r="B83" i="1"/>
  <c r="A83" i="1"/>
  <c r="L81" i="1"/>
  <c r="K81" i="1"/>
  <c r="M81" i="1" s="1"/>
  <c r="J81" i="1"/>
  <c r="I81" i="1"/>
  <c r="H81" i="1"/>
  <c r="F81" i="1"/>
  <c r="E81" i="1"/>
  <c r="D81" i="1"/>
  <c r="C81" i="1"/>
  <c r="B81" i="1"/>
  <c r="L80" i="1"/>
  <c r="K80" i="1"/>
  <c r="M80" i="1" s="1"/>
  <c r="J80" i="1"/>
  <c r="I80" i="1"/>
  <c r="H80" i="1"/>
  <c r="F80" i="1"/>
  <c r="E80" i="1"/>
  <c r="D80" i="1"/>
  <c r="C80" i="1"/>
  <c r="B80" i="1"/>
  <c r="M78" i="1"/>
  <c r="L78" i="1"/>
  <c r="K78" i="1"/>
  <c r="K89" i="1" s="1"/>
  <c r="J78" i="1"/>
  <c r="I78" i="1"/>
  <c r="H78" i="1"/>
  <c r="F78" i="1"/>
  <c r="E78" i="1"/>
  <c r="D78" i="1"/>
  <c r="C78" i="1"/>
  <c r="B78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F62" i="1"/>
  <c r="E62" i="1"/>
  <c r="D62" i="1"/>
  <c r="C62" i="1"/>
  <c r="B62" i="1"/>
  <c r="M61" i="1"/>
  <c r="L61" i="1"/>
  <c r="K61" i="1"/>
  <c r="J61" i="1"/>
  <c r="I61" i="1"/>
  <c r="H61" i="1"/>
  <c r="G61" i="1"/>
  <c r="G74" i="1" s="1"/>
  <c r="F61" i="1"/>
  <c r="E61" i="1"/>
  <c r="D61" i="1"/>
  <c r="C61" i="1"/>
  <c r="B61" i="1"/>
  <c r="A61" i="1"/>
  <c r="M60" i="1"/>
  <c r="L60" i="1"/>
  <c r="K60" i="1"/>
  <c r="J60" i="1"/>
  <c r="I60" i="1"/>
  <c r="H60" i="1"/>
  <c r="F60" i="1"/>
  <c r="E60" i="1"/>
  <c r="D60" i="1"/>
  <c r="C60" i="1"/>
  <c r="B60" i="1"/>
  <c r="L59" i="1"/>
  <c r="K59" i="1"/>
  <c r="M59" i="1" s="1"/>
  <c r="J59" i="1"/>
  <c r="I59" i="1"/>
  <c r="H59" i="1"/>
  <c r="F59" i="1"/>
  <c r="E59" i="1"/>
  <c r="D59" i="1"/>
  <c r="C59" i="1"/>
  <c r="B59" i="1"/>
  <c r="L58" i="1"/>
  <c r="K58" i="1"/>
  <c r="M58" i="1" s="1"/>
  <c r="J58" i="1"/>
  <c r="I58" i="1"/>
  <c r="H58" i="1"/>
  <c r="F58" i="1"/>
  <c r="E58" i="1"/>
  <c r="D58" i="1"/>
  <c r="C58" i="1"/>
  <c r="B58" i="1"/>
  <c r="J57" i="1"/>
  <c r="J77" i="1" s="1"/>
  <c r="F57" i="1"/>
  <c r="F77" i="1" s="1"/>
  <c r="B57" i="1"/>
  <c r="B77" i="1" s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E42" i="1"/>
  <c r="D42" i="1"/>
  <c r="C42" i="1"/>
  <c r="B42" i="1"/>
  <c r="L41" i="1"/>
  <c r="K41" i="1"/>
  <c r="M41" i="1" s="1"/>
  <c r="J41" i="1"/>
  <c r="I41" i="1"/>
  <c r="H41" i="1"/>
  <c r="E41" i="1"/>
  <c r="D41" i="1"/>
  <c r="C41" i="1"/>
  <c r="B41" i="1"/>
  <c r="A41" i="1"/>
  <c r="L40" i="1"/>
  <c r="K40" i="1"/>
  <c r="M40" i="1" s="1"/>
  <c r="J40" i="1"/>
  <c r="I40" i="1"/>
  <c r="H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G54" i="1" s="1"/>
  <c r="F35" i="1"/>
  <c r="E35" i="1"/>
  <c r="D35" i="1"/>
  <c r="C35" i="1"/>
  <c r="B35" i="1"/>
  <c r="M34" i="1"/>
  <c r="L34" i="1"/>
  <c r="K34" i="1"/>
  <c r="J34" i="1"/>
  <c r="I34" i="1"/>
  <c r="H34" i="1"/>
  <c r="E34" i="1"/>
  <c r="D34" i="1"/>
  <c r="C34" i="1"/>
  <c r="B34" i="1"/>
  <c r="L33" i="1"/>
  <c r="K33" i="1"/>
  <c r="M33" i="1" s="1"/>
  <c r="J33" i="1"/>
  <c r="I33" i="1"/>
  <c r="H33" i="1"/>
  <c r="E33" i="1"/>
  <c r="D33" i="1"/>
  <c r="C33" i="1"/>
  <c r="B33" i="1"/>
  <c r="M32" i="1"/>
  <c r="L32" i="1"/>
  <c r="K32" i="1"/>
  <c r="J32" i="1"/>
  <c r="I32" i="1"/>
  <c r="H32" i="1"/>
  <c r="E32" i="1"/>
  <c r="D32" i="1"/>
  <c r="C32" i="1"/>
  <c r="B32" i="1"/>
  <c r="L31" i="1"/>
  <c r="K31" i="1"/>
  <c r="M31" i="1" s="1"/>
  <c r="J31" i="1"/>
  <c r="I31" i="1"/>
  <c r="H31" i="1"/>
  <c r="E31" i="1"/>
  <c r="D31" i="1"/>
  <c r="C31" i="1"/>
  <c r="B31" i="1"/>
  <c r="M30" i="1"/>
  <c r="L30" i="1"/>
  <c r="K30" i="1"/>
  <c r="J30" i="1"/>
  <c r="I30" i="1"/>
  <c r="H30" i="1"/>
  <c r="E30" i="1"/>
  <c r="D30" i="1"/>
  <c r="C30" i="1"/>
  <c r="B30" i="1"/>
  <c r="L28" i="1"/>
  <c r="K28" i="1"/>
  <c r="M28" i="1" s="1"/>
  <c r="J28" i="1"/>
  <c r="I28" i="1"/>
  <c r="H28" i="1"/>
  <c r="E28" i="1"/>
  <c r="D28" i="1"/>
  <c r="C28" i="1"/>
  <c r="B28" i="1"/>
  <c r="M27" i="1"/>
  <c r="L27" i="1"/>
  <c r="K27" i="1"/>
  <c r="J27" i="1"/>
  <c r="I27" i="1"/>
  <c r="H27" i="1"/>
  <c r="E27" i="1"/>
  <c r="D27" i="1"/>
  <c r="C27" i="1"/>
  <c r="B27" i="1"/>
  <c r="L26" i="1"/>
  <c r="K26" i="1"/>
  <c r="M26" i="1" s="1"/>
  <c r="J26" i="1"/>
  <c r="I26" i="1"/>
  <c r="H26" i="1"/>
  <c r="E26" i="1"/>
  <c r="D26" i="1"/>
  <c r="C26" i="1"/>
  <c r="B26" i="1"/>
  <c r="M25" i="1"/>
  <c r="L25" i="1"/>
  <c r="K25" i="1"/>
  <c r="J25" i="1"/>
  <c r="I25" i="1"/>
  <c r="H25" i="1"/>
  <c r="E25" i="1"/>
  <c r="D25" i="1"/>
  <c r="C25" i="1"/>
  <c r="B25" i="1"/>
  <c r="L24" i="1"/>
  <c r="K24" i="1"/>
  <c r="M24" i="1" s="1"/>
  <c r="J24" i="1"/>
  <c r="H24" i="1"/>
  <c r="E24" i="1"/>
  <c r="D24" i="1"/>
  <c r="C24" i="1"/>
  <c r="L23" i="1"/>
  <c r="K23" i="1"/>
  <c r="K54" i="1" s="1"/>
  <c r="J23" i="1"/>
  <c r="H23" i="1"/>
  <c r="E23" i="1"/>
  <c r="D23" i="1"/>
  <c r="C23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J5" i="1"/>
  <c r="I5" i="1"/>
  <c r="H5" i="1"/>
  <c r="G5" i="1"/>
  <c r="F5" i="1"/>
  <c r="E5" i="1"/>
  <c r="D5" i="1"/>
  <c r="C5" i="1"/>
  <c r="B5" i="1"/>
  <c r="A5" i="1"/>
  <c r="M4" i="1"/>
  <c r="L4" i="1"/>
  <c r="K4" i="1"/>
  <c r="J4" i="1"/>
  <c r="I4" i="1"/>
  <c r="H4" i="1"/>
  <c r="G4" i="1"/>
  <c r="E4" i="1"/>
  <c r="D4" i="1"/>
  <c r="C4" i="1"/>
  <c r="B4" i="1"/>
  <c r="A4" i="1"/>
  <c r="M3" i="1"/>
  <c r="M19" i="1" s="1"/>
  <c r="L19" i="1" s="1"/>
  <c r="L3" i="1"/>
  <c r="K3" i="1"/>
  <c r="K19" i="1" s="1"/>
  <c r="J3" i="1"/>
  <c r="I3" i="1"/>
  <c r="H3" i="1"/>
  <c r="G3" i="1"/>
  <c r="G19" i="1" s="1"/>
  <c r="F3" i="1"/>
  <c r="E3" i="1"/>
  <c r="D3" i="1"/>
  <c r="C3" i="1"/>
  <c r="B3" i="1"/>
  <c r="A3" i="1"/>
  <c r="M2" i="1"/>
  <c r="M57" i="1" s="1"/>
  <c r="M77" i="1" s="1"/>
  <c r="L2" i="1"/>
  <c r="L57" i="1" s="1"/>
  <c r="L77" i="1" s="1"/>
  <c r="K2" i="1"/>
  <c r="K22" i="1" s="1"/>
  <c r="J2" i="1"/>
  <c r="J22" i="1" s="1"/>
  <c r="I2" i="1"/>
  <c r="I57" i="1" s="1"/>
  <c r="I77" i="1" s="1"/>
  <c r="H2" i="1"/>
  <c r="H22" i="1" s="1"/>
  <c r="G2" i="1"/>
  <c r="G22" i="1" s="1"/>
  <c r="F2" i="1"/>
  <c r="F22" i="1" s="1"/>
  <c r="E2" i="1"/>
  <c r="E57" i="1" s="1"/>
  <c r="E77" i="1" s="1"/>
  <c r="D2" i="1"/>
  <c r="D57" i="1" s="1"/>
  <c r="D77" i="1" s="1"/>
  <c r="C2" i="1"/>
  <c r="C22" i="1" s="1"/>
  <c r="B2" i="1"/>
  <c r="B22" i="1" s="1"/>
  <c r="A2" i="1"/>
  <c r="A57" i="1" s="1"/>
  <c r="A77" i="1" s="1"/>
  <c r="M1" i="1"/>
  <c r="M76" i="1" s="1"/>
  <c r="M74" i="1" l="1"/>
  <c r="L74" i="1" s="1"/>
  <c r="M89" i="1"/>
  <c r="L89" i="1" s="1"/>
  <c r="K74" i="1"/>
  <c r="A22" i="1"/>
  <c r="E22" i="1"/>
  <c r="I22" i="1"/>
  <c r="M22" i="1"/>
  <c r="M23" i="1"/>
  <c r="M54" i="1" s="1"/>
  <c r="L54" i="1" s="1"/>
  <c r="C57" i="1"/>
  <c r="C77" i="1" s="1"/>
  <c r="G57" i="1"/>
  <c r="G77" i="1" s="1"/>
  <c r="K57" i="1"/>
  <c r="K77" i="1" s="1"/>
  <c r="D22" i="1"/>
  <c r="L22" i="1"/>
  <c r="M56" i="1"/>
  <c r="H57" i="1"/>
  <c r="H77" i="1" s="1"/>
  <c r="M21" i="1"/>
</calcChain>
</file>

<file path=xl/sharedStrings.xml><?xml version="1.0" encoding="utf-8"?>
<sst xmlns="http://schemas.openxmlformats.org/spreadsheetml/2006/main" count="92" uniqueCount="57">
  <si>
    <r>
      <t xml:space="preserve">                                                     Golden egg </t>
    </r>
    <r>
      <rPr>
        <b/>
        <sz val="8"/>
        <color theme="5" tint="-0.249977111117893"/>
        <rFont val="Calibri (Hoofdtekst)"/>
      </rPr>
      <t xml:space="preserve">basket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</si>
  <si>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=</t>
  </si>
  <si>
    <t>6. Defiance Silver Corp</t>
  </si>
  <si>
    <t>FGS</t>
  </si>
  <si>
    <t>8. Idaho Champion Gold M</t>
  </si>
  <si>
    <t>LOSS</t>
  </si>
  <si>
    <t>9. Contact Gold</t>
  </si>
  <si>
    <t>C</t>
  </si>
  <si>
    <t>14. Aftermath Silver</t>
  </si>
  <si>
    <t>AAG</t>
  </si>
  <si>
    <t xml:space="preserve">16. Vizsla Resources </t>
  </si>
  <si>
    <t>total return</t>
  </si>
  <si>
    <r>
      <t xml:space="preserve">                                                     Crypto </t>
    </r>
    <r>
      <rPr>
        <b/>
        <sz val="8"/>
        <color theme="5" tint="-0.249977111117893"/>
        <rFont val="Calibri (Hoofdtekst)"/>
      </rPr>
      <t xml:space="preserve">box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</si>
  <si>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</si>
  <si>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</si>
  <si>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</si>
  <si>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</si>
  <si>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</si>
  <si>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</si>
  <si>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</si>
  <si>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</si>
  <si>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</si>
  <si>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</si>
  <si>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</si>
  <si>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</si>
  <si>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</si>
  <si>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</si>
  <si>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</si>
  <si>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</si>
  <si>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</si>
  <si>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FS</t>
  </si>
  <si>
    <t>16. Bitcoin Cash</t>
  </si>
  <si>
    <t>18. Cardano</t>
  </si>
  <si>
    <t>skimming Bitcoin</t>
  </si>
  <si>
    <t>skimming Ethereum</t>
  </si>
  <si>
    <t>skimming ALGO</t>
  </si>
  <si>
    <t>ALGO</t>
  </si>
  <si>
    <t>FIL</t>
  </si>
  <si>
    <t>skimming Numeraire</t>
  </si>
  <si>
    <t>NMR</t>
  </si>
  <si>
    <t>skimming EOS</t>
  </si>
  <si>
    <t>EOS</t>
  </si>
  <si>
    <t>Sold Bitcoin</t>
  </si>
  <si>
    <r>
      <t xml:space="preserve">                                                     Nuclair </t>
    </r>
    <r>
      <rPr>
        <b/>
        <sz val="8"/>
        <color theme="5" tint="-0.249977111117893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</t>
    </r>
  </si>
  <si>
    <t>1. Nexgen Energy</t>
  </si>
  <si>
    <t>2. UR-Energ</t>
  </si>
  <si>
    <t>3. Uranium Royalty Corp</t>
  </si>
  <si>
    <t>5. Uranium Energy Corp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</si>
  <si>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 Battery </t>
    </r>
    <r>
      <rPr>
        <b/>
        <sz val="8"/>
        <color theme="1"/>
        <rFont val="Calibri"/>
        <family val="2"/>
        <scheme val="minor"/>
      </rPr>
      <t xml:space="preserve">Metals overall return                                                                                                 </t>
    </r>
  </si>
  <si>
    <t>1. Lundin Mining</t>
  </si>
  <si>
    <t>2. Norilsk Nikkel</t>
  </si>
  <si>
    <t>NILSY</t>
  </si>
  <si>
    <t>SOLD</t>
  </si>
  <si>
    <t>3. Atico Mining Corp</t>
  </si>
  <si>
    <t>4. Ivanhoe Mines</t>
  </si>
  <si>
    <t>5.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</si>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</sst>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 [$€-413]\ * #,##0.00_ ;_ [$€-413]\ * \-#,##0.00_ ;_ [$€-413]\ * &quot;-&quot;??_ ;_ @_ "/>
    <numFmt numFmtId="168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2" fontId="4" fillId="0" borderId="4" xfId="0" applyNumberFormat="1" applyFont="1" applyBorder="1"/>
    <xf numFmtId="44" fontId="4" fillId="0" borderId="4" xfId="1" applyFont="1" applyBorder="1"/>
    <xf numFmtId="9" fontId="4" fillId="0" borderId="4" xfId="2" applyFont="1" applyBorder="1"/>
    <xf numFmtId="166" fontId="4" fillId="0" borderId="4" xfId="0" applyNumberFormat="1" applyFont="1" applyBorder="1"/>
    <xf numFmtId="44" fontId="4" fillId="0" borderId="4" xfId="2" applyNumberFormat="1" applyFont="1" applyBorder="1"/>
    <xf numFmtId="0" fontId="5" fillId="0" borderId="4" xfId="0" applyFont="1" applyBorder="1"/>
    <xf numFmtId="2" fontId="6" fillId="0" borderId="4" xfId="0" applyNumberFormat="1" applyFont="1" applyBorder="1"/>
    <xf numFmtId="44" fontId="4" fillId="0" borderId="4" xfId="0" applyNumberFormat="1" applyFont="1" applyBorder="1"/>
    <xf numFmtId="9" fontId="6" fillId="0" borderId="4" xfId="2" applyFont="1" applyBorder="1"/>
    <xf numFmtId="0" fontId="4" fillId="0" borderId="0" xfId="0" applyFont="1"/>
    <xf numFmtId="14" fontId="4" fillId="0" borderId="0" xfId="0" applyNumberFormat="1" applyFont="1"/>
    <xf numFmtId="9" fontId="4" fillId="0" borderId="0" xfId="2" applyFont="1"/>
    <xf numFmtId="166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4" fillId="0" borderId="4" xfId="0" applyNumberFormat="1" applyFont="1" applyBorder="1"/>
    <xf numFmtId="44" fontId="6" fillId="0" borderId="4" xfId="1" applyFont="1" applyBorder="1"/>
    <xf numFmtId="167" fontId="4" fillId="0" borderId="4" xfId="0" applyNumberFormat="1" applyFont="1" applyBorder="1"/>
    <xf numFmtId="9" fontId="5" fillId="0" borderId="4" xfId="2" applyFont="1" applyBorder="1"/>
    <xf numFmtId="44" fontId="4" fillId="0" borderId="0" xfId="1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8" fontId="4" fillId="0" borderId="4" xfId="0" applyNumberFormat="1" applyFont="1" applyBorder="1"/>
    <xf numFmtId="2" fontId="5" fillId="0" borderId="4" xfId="0" applyNumberFormat="1" applyFont="1" applyBorder="1"/>
    <xf numFmtId="43" fontId="4" fillId="0" borderId="4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6" fillId="0" borderId="4" xfId="0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>
        <row r="2">
          <cell r="A2" t="str">
            <v>Investment</v>
          </cell>
          <cell r="B2" t="str">
            <v>Ticker</v>
          </cell>
          <cell r="C2" t="str">
            <v>Buy date</v>
          </cell>
          <cell r="D2" t="str">
            <v>Shares</v>
          </cell>
          <cell r="E2" t="str">
            <v>exch. rate buy</v>
          </cell>
          <cell r="F2" t="str">
            <v>Buy price</v>
          </cell>
          <cell r="G2" t="str">
            <v>Euro spent</v>
          </cell>
          <cell r="H2" t="str">
            <v>Price now</v>
          </cell>
          <cell r="I2" t="str">
            <v>Dividends</v>
          </cell>
          <cell r="J2" t="str">
            <v>exch. Rate now</v>
          </cell>
          <cell r="K2" t="str">
            <v>Euro now</v>
          </cell>
          <cell r="L2" t="str">
            <v>Return%</v>
          </cell>
          <cell r="M2" t="str">
            <v>Return€</v>
          </cell>
        </row>
        <row r="19">
          <cell r="A19" t="str">
            <v xml:space="preserve">1.Tudor Gold Corp </v>
          </cell>
          <cell r="B19" t="str">
            <v>TUD^</v>
          </cell>
          <cell r="C19">
            <v>44054</v>
          </cell>
          <cell r="D19">
            <v>100</v>
          </cell>
          <cell r="E19">
            <v>1.58</v>
          </cell>
          <cell r="F19">
            <v>3.65</v>
          </cell>
          <cell r="G19">
            <v>231.01265822784808</v>
          </cell>
          <cell r="H19">
            <v>2.76</v>
          </cell>
          <cell r="I19">
            <v>0</v>
          </cell>
          <cell r="J19">
            <v>1.4723203769140165</v>
          </cell>
          <cell r="K19">
            <v>187.45919999999998</v>
          </cell>
          <cell r="L19">
            <v>-0.18853277808219179</v>
          </cell>
          <cell r="M19">
            <v>-43.553458227848097</v>
          </cell>
        </row>
        <row r="20">
          <cell r="A20" t="str">
            <v>2. Silver Elephant Mining Corp</v>
          </cell>
          <cell r="B20" t="str">
            <v>ELEF^</v>
          </cell>
          <cell r="C20">
            <v>44054</v>
          </cell>
          <cell r="D20">
            <v>600</v>
          </cell>
          <cell r="E20">
            <v>1.58</v>
          </cell>
          <cell r="G20">
            <v>182.27848101265823</v>
          </cell>
          <cell r="H20">
            <v>0.3</v>
          </cell>
          <cell r="I20">
            <v>0</v>
          </cell>
          <cell r="J20">
            <v>1.4723203769140165</v>
          </cell>
          <cell r="K20">
            <v>122.256</v>
          </cell>
          <cell r="L20">
            <v>-0.32929000000000003</v>
          </cell>
          <cell r="M20">
            <v>-60.022481012658233</v>
          </cell>
        </row>
        <row r="21">
          <cell r="A21" t="str">
            <v>3. Dolly Varden</v>
          </cell>
          <cell r="B21" t="str">
            <v>DV</v>
          </cell>
          <cell r="C21">
            <v>44054</v>
          </cell>
          <cell r="D21">
            <v>600</v>
          </cell>
          <cell r="E21">
            <v>1.53</v>
          </cell>
          <cell r="F21">
            <v>0.8</v>
          </cell>
          <cell r="G21">
            <v>313.72549019607845</v>
          </cell>
          <cell r="H21">
            <v>0.72</v>
          </cell>
          <cell r="I21">
            <v>0</v>
          </cell>
          <cell r="J21">
            <v>1.4723203769140165</v>
          </cell>
          <cell r="K21">
            <v>293.4144</v>
          </cell>
          <cell r="L21">
            <v>-6.4741600000000066E-2</v>
          </cell>
          <cell r="M21">
            <v>-20.311090196078453</v>
          </cell>
        </row>
        <row r="22">
          <cell r="A22" t="str">
            <v>4. Karora Resources Inc</v>
          </cell>
          <cell r="B22" t="str">
            <v>KRR</v>
          </cell>
          <cell r="C22">
            <v>44054</v>
          </cell>
          <cell r="D22">
            <v>100</v>
          </cell>
          <cell r="E22">
            <v>1.58</v>
          </cell>
          <cell r="F22">
            <v>3.64</v>
          </cell>
          <cell r="G22">
            <v>230.37974683544303</v>
          </cell>
          <cell r="H22">
            <v>4.28</v>
          </cell>
          <cell r="I22">
            <v>0</v>
          </cell>
          <cell r="J22">
            <v>1.4723203769140165</v>
          </cell>
          <cell r="K22">
            <v>290.69760000000002</v>
          </cell>
          <cell r="L22">
            <v>0.26181925274725287</v>
          </cell>
          <cell r="M22">
            <v>60.317853164556993</v>
          </cell>
        </row>
        <row r="23">
          <cell r="A23" t="str">
            <v>5. GR silver Mining ltd</v>
          </cell>
          <cell r="B23" t="str">
            <v>GRSL</v>
          </cell>
          <cell r="C23">
            <v>44077</v>
          </cell>
          <cell r="D23">
            <v>400</v>
          </cell>
          <cell r="E23">
            <v>1.55</v>
          </cell>
          <cell r="F23">
            <v>0.86</v>
          </cell>
          <cell r="G23">
            <v>221.93548387096774</v>
          </cell>
          <cell r="H23">
            <v>0.67</v>
          </cell>
          <cell r="I23">
            <v>0</v>
          </cell>
          <cell r="J23">
            <v>1.4723203769140165</v>
          </cell>
          <cell r="K23">
            <v>182.0256</v>
          </cell>
          <cell r="L23">
            <v>-0.179826511627907</v>
          </cell>
          <cell r="M23">
            <v>-39.909883870967747</v>
          </cell>
        </row>
        <row r="24">
          <cell r="A24" t="str">
            <v>7.Silver Viper Minerals</v>
          </cell>
          <cell r="B24" t="str">
            <v>VIPR</v>
          </cell>
          <cell r="C24">
            <v>44096</v>
          </cell>
          <cell r="D24">
            <v>500</v>
          </cell>
          <cell r="E24">
            <v>1.56</v>
          </cell>
          <cell r="F24">
            <v>0.6</v>
          </cell>
          <cell r="G24">
            <v>192.30769230769229</v>
          </cell>
          <cell r="H24">
            <v>0.77</v>
          </cell>
          <cell r="I24">
            <v>0</v>
          </cell>
          <cell r="J24">
            <v>1.4723203769140165</v>
          </cell>
          <cell r="K24">
            <v>261.49200000000002</v>
          </cell>
          <cell r="L24">
            <v>0.3597584000000002</v>
          </cell>
          <cell r="M24">
            <v>69.184307692307726</v>
          </cell>
        </row>
        <row r="25">
          <cell r="A25" t="str">
            <v>8. Granada Gold Mine Inc</v>
          </cell>
          <cell r="B25" t="str">
            <v>GGM</v>
          </cell>
          <cell r="C25">
            <v>44088</v>
          </cell>
          <cell r="D25">
            <v>2500</v>
          </cell>
          <cell r="E25">
            <v>1.56</v>
          </cell>
          <cell r="F25">
            <v>0.1958</v>
          </cell>
          <cell r="G25">
            <v>313.78205128205127</v>
          </cell>
          <cell r="H25">
            <v>0.16</v>
          </cell>
          <cell r="I25">
            <v>0</v>
          </cell>
          <cell r="J25">
            <v>1.4723203769140165</v>
          </cell>
          <cell r="K25">
            <v>271.68</v>
          </cell>
          <cell r="L25">
            <v>-0.13417609805924408</v>
          </cell>
          <cell r="M25">
            <v>-42.102051282051264</v>
          </cell>
        </row>
        <row r="26">
          <cell r="A26" t="str">
            <v>11. KORE Mining Ltd</v>
          </cell>
          <cell r="B26" t="str">
            <v>KORE</v>
          </cell>
          <cell r="C26">
            <v>44158</v>
          </cell>
          <cell r="D26">
            <v>250</v>
          </cell>
          <cell r="E26">
            <v>1.55</v>
          </cell>
          <cell r="F26">
            <v>1.32</v>
          </cell>
          <cell r="G26">
            <v>212.90322580645162</v>
          </cell>
          <cell r="H26">
            <v>0.81</v>
          </cell>
          <cell r="I26">
            <v>0</v>
          </cell>
          <cell r="J26">
            <v>1.4723203769140165</v>
          </cell>
          <cell r="K26">
            <v>137.53799999999998</v>
          </cell>
          <cell r="L26">
            <v>-0.35398818181818192</v>
          </cell>
          <cell r="M26">
            <v>-75.365225806451633</v>
          </cell>
        </row>
        <row r="27">
          <cell r="A27" t="str">
            <v>12. Fortune Bay Corp</v>
          </cell>
          <cell r="B27" t="str">
            <v>FOR</v>
          </cell>
          <cell r="C27">
            <v>44159</v>
          </cell>
          <cell r="D27">
            <v>300</v>
          </cell>
          <cell r="E27">
            <v>1.55</v>
          </cell>
          <cell r="F27">
            <v>1.19</v>
          </cell>
          <cell r="G27">
            <v>230.32258064516128</v>
          </cell>
          <cell r="H27">
            <v>0.83</v>
          </cell>
          <cell r="I27">
            <v>0</v>
          </cell>
          <cell r="J27">
            <v>1.4723203769140165</v>
          </cell>
          <cell r="K27">
            <v>169.1208</v>
          </cell>
          <cell r="L27">
            <v>-0.26572201680672264</v>
          </cell>
          <cell r="M27">
            <v>-61.201780645161278</v>
          </cell>
        </row>
        <row r="28">
          <cell r="A28" t="str">
            <v>13. Brixton Metals Corp</v>
          </cell>
          <cell r="B28" t="str">
            <v>BBB</v>
          </cell>
          <cell r="C28">
            <v>44175</v>
          </cell>
          <cell r="D28">
            <v>1200</v>
          </cell>
          <cell r="E28">
            <v>1.55</v>
          </cell>
          <cell r="F28">
            <v>0.3</v>
          </cell>
          <cell r="G28">
            <v>232.25806451612902</v>
          </cell>
          <cell r="H28">
            <v>0.19</v>
          </cell>
          <cell r="I28">
            <v>0</v>
          </cell>
          <cell r="J28">
            <v>1.4723203769140165</v>
          </cell>
          <cell r="K28">
            <v>154.85759999999999</v>
          </cell>
          <cell r="L28">
            <v>-0.33325199999999999</v>
          </cell>
          <cell r="M28">
            <v>-77.400464516129034</v>
          </cell>
        </row>
        <row r="29">
          <cell r="A29" t="str">
            <v>15. Reyna Silver Corp</v>
          </cell>
          <cell r="B29" t="str">
            <v>RSLV</v>
          </cell>
          <cell r="C29">
            <v>44203</v>
          </cell>
          <cell r="D29">
            <v>300</v>
          </cell>
          <cell r="E29">
            <v>1.56</v>
          </cell>
          <cell r="F29">
            <v>1.1200000000000001</v>
          </cell>
          <cell r="G29">
            <v>215.38461538461542</v>
          </cell>
          <cell r="H29">
            <v>0.91</v>
          </cell>
          <cell r="I29">
            <v>0</v>
          </cell>
          <cell r="J29">
            <v>1.4723203769140165</v>
          </cell>
          <cell r="K29">
            <v>185.42160000000001</v>
          </cell>
          <cell r="L29">
            <v>-0.13911400000000007</v>
          </cell>
          <cell r="M29">
            <v>-29.963015384615403</v>
          </cell>
        </row>
        <row r="30">
          <cell r="B30" t="str">
            <v>VZLA</v>
          </cell>
          <cell r="C30">
            <v>44216</v>
          </cell>
          <cell r="D30">
            <v>300</v>
          </cell>
          <cell r="E30">
            <v>1.55</v>
          </cell>
          <cell r="F30">
            <v>1.59</v>
          </cell>
          <cell r="G30">
            <v>307.74193548387098</v>
          </cell>
          <cell r="H30">
            <v>2.5099999999999998</v>
          </cell>
          <cell r="I30">
            <v>0</v>
          </cell>
          <cell r="J30">
            <v>1.4723203769140165</v>
          </cell>
          <cell r="K30">
            <v>511.43759999999997</v>
          </cell>
          <cell r="L30">
            <v>0.66190415094339605</v>
          </cell>
          <cell r="M30">
            <v>203.695664516129</v>
          </cell>
        </row>
        <row r="37">
          <cell r="A37" t="str">
            <v>4. IsoEnergy Ltd</v>
          </cell>
          <cell r="B37" t="str">
            <v>ISO^</v>
          </cell>
          <cell r="C37">
            <v>44229</v>
          </cell>
          <cell r="D37">
            <v>150</v>
          </cell>
          <cell r="E37">
            <v>1.55</v>
          </cell>
          <cell r="F37">
            <v>2</v>
          </cell>
          <cell r="G37">
            <v>193.54838709677418</v>
          </cell>
          <cell r="H37">
            <v>3.06</v>
          </cell>
          <cell r="I37">
            <v>0</v>
          </cell>
          <cell r="J37">
            <v>1.4723203769140165</v>
          </cell>
          <cell r="K37">
            <v>311.75280000000004</v>
          </cell>
          <cell r="L37">
            <v>0.61072280000000034</v>
          </cell>
          <cell r="M37">
            <v>118.20441290322586</v>
          </cell>
        </row>
        <row r="38">
          <cell r="A38" t="str">
            <v>6. Denison Mines Corp</v>
          </cell>
          <cell r="B38" t="str">
            <v>DNN</v>
          </cell>
          <cell r="C38">
            <v>44253</v>
          </cell>
          <cell r="D38">
            <v>500</v>
          </cell>
          <cell r="E38">
            <v>1.54</v>
          </cell>
          <cell r="F38">
            <v>1.01</v>
          </cell>
          <cell r="G38">
            <v>327.9220779220779</v>
          </cell>
          <cell r="H38">
            <v>1.41</v>
          </cell>
          <cell r="I38">
            <v>0</v>
          </cell>
          <cell r="J38">
            <v>1.4723203769140165</v>
          </cell>
          <cell r="K38">
            <v>478.83599999999996</v>
          </cell>
          <cell r="L38">
            <v>0.46021275247524746</v>
          </cell>
          <cell r="M38">
            <v>150.91392207792205</v>
          </cell>
        </row>
        <row r="39">
          <cell r="A39" t="str">
            <v>7. Global Atomic</v>
          </cell>
          <cell r="B39" t="str">
            <v>GLO</v>
          </cell>
          <cell r="C39">
            <v>44270</v>
          </cell>
          <cell r="D39">
            <v>150</v>
          </cell>
          <cell r="E39">
            <v>1.49</v>
          </cell>
          <cell r="F39">
            <v>2.19</v>
          </cell>
          <cell r="G39">
            <v>220.46979865771812</v>
          </cell>
          <cell r="H39">
            <v>3.26</v>
          </cell>
          <cell r="I39">
            <v>0</v>
          </cell>
          <cell r="J39">
            <v>1.4723203769140165</v>
          </cell>
          <cell r="K39">
            <v>332.12879999999996</v>
          </cell>
          <cell r="L39">
            <v>0.50645939726027378</v>
          </cell>
          <cell r="M39">
            <v>111.65900134228184</v>
          </cell>
        </row>
        <row r="40">
          <cell r="A40" t="str">
            <v>8. Energy Fuels</v>
          </cell>
          <cell r="B40" t="str">
            <v>UUUU</v>
          </cell>
          <cell r="C40">
            <v>44278</v>
          </cell>
          <cell r="D40">
            <v>100</v>
          </cell>
          <cell r="E40">
            <v>1.1924999999999999</v>
          </cell>
          <cell r="F40">
            <v>5.47</v>
          </cell>
          <cell r="G40">
            <v>458.70020964360589</v>
          </cell>
          <cell r="H40">
            <v>7.03</v>
          </cell>
          <cell r="I40">
            <v>0</v>
          </cell>
          <cell r="J40">
            <v>1.2109469605231291</v>
          </cell>
          <cell r="K40">
            <v>580.53740000000005</v>
          </cell>
          <cell r="L40">
            <v>0.26561398446069473</v>
          </cell>
          <cell r="M40">
            <v>121.83719035639416</v>
          </cell>
        </row>
        <row r="41">
          <cell r="A41" t="str">
            <v>9. Bannerman Resources ltd</v>
          </cell>
          <cell r="B41" t="str">
            <v>BMN</v>
          </cell>
          <cell r="C41">
            <v>44281</v>
          </cell>
          <cell r="D41">
            <v>4000</v>
          </cell>
          <cell r="E41">
            <v>1.55</v>
          </cell>
          <cell r="F41">
            <v>0.13</v>
          </cell>
          <cell r="G41">
            <v>335.48387096774195</v>
          </cell>
          <cell r="H41">
            <v>0.17499999999999999</v>
          </cell>
          <cell r="I41">
            <v>0</v>
          </cell>
          <cell r="J41">
            <v>1.5715857300015716</v>
          </cell>
          <cell r="K41">
            <v>445.40999999999997</v>
          </cell>
          <cell r="L41">
            <v>0.32766442307692295</v>
          </cell>
          <cell r="M41">
            <v>109.92612903225802</v>
          </cell>
        </row>
        <row r="42">
          <cell r="A42" t="str">
            <v>10. Encore Energy Corp</v>
          </cell>
          <cell r="B42" t="str">
            <v>EU</v>
          </cell>
          <cell r="C42">
            <v>44285</v>
          </cell>
          <cell r="D42">
            <v>300</v>
          </cell>
          <cell r="E42">
            <v>1.48</v>
          </cell>
          <cell r="F42">
            <v>1.21</v>
          </cell>
          <cell r="G42">
            <v>245.27027027027026</v>
          </cell>
          <cell r="H42">
            <v>1.52</v>
          </cell>
          <cell r="I42">
            <v>0</v>
          </cell>
          <cell r="J42">
            <v>1.4723203769140165</v>
          </cell>
          <cell r="K42">
            <v>309.71519999999998</v>
          </cell>
          <cell r="L42">
            <v>0.2627506776859504</v>
          </cell>
          <cell r="M42">
            <v>64.444929729729722</v>
          </cell>
        </row>
        <row r="43">
          <cell r="A43" t="str">
            <v>11. Paladin Energy Ltd</v>
          </cell>
          <cell r="B43" t="str">
            <v>PDN</v>
          </cell>
          <cell r="C43">
            <v>44287</v>
          </cell>
          <cell r="D43">
            <v>1500</v>
          </cell>
          <cell r="E43">
            <v>1.55</v>
          </cell>
          <cell r="F43">
            <v>0.37</v>
          </cell>
          <cell r="G43">
            <v>358.06451612903226</v>
          </cell>
          <cell r="H43">
            <v>0.57499999999999996</v>
          </cell>
          <cell r="I43">
            <v>0</v>
          </cell>
          <cell r="J43">
            <v>1.5715857300015716</v>
          </cell>
          <cell r="K43">
            <v>548.80874999999992</v>
          </cell>
          <cell r="L43">
            <v>0.53270912162162143</v>
          </cell>
          <cell r="M43">
            <v>190.74423387096766</v>
          </cell>
        </row>
        <row r="44">
          <cell r="A44" t="str">
            <v>12. Anfield Energy Inc</v>
          </cell>
          <cell r="B44" t="str">
            <v>AEC</v>
          </cell>
          <cell r="C44">
            <v>44321</v>
          </cell>
          <cell r="D44">
            <v>3000</v>
          </cell>
          <cell r="E44">
            <v>1.4799</v>
          </cell>
          <cell r="F44">
            <v>0.1</v>
          </cell>
          <cell r="G44">
            <v>202.71639975674032</v>
          </cell>
          <cell r="H44">
            <v>0.17</v>
          </cell>
          <cell r="I44">
            <v>0</v>
          </cell>
          <cell r="J44">
            <v>1.4723203769140165</v>
          </cell>
          <cell r="K44">
            <v>346.39200000000005</v>
          </cell>
          <cell r="L44">
            <v>0.7087517360000003</v>
          </cell>
          <cell r="M44">
            <v>143.67560024325974</v>
          </cell>
        </row>
        <row r="45">
          <cell r="A45" t="str">
            <v>13. Peninsula Energy Inc</v>
          </cell>
          <cell r="B45" t="str">
            <v>PEN</v>
          </cell>
          <cell r="C45">
            <v>44321</v>
          </cell>
          <cell r="D45">
            <v>4000</v>
          </cell>
          <cell r="E45">
            <v>1.5603</v>
          </cell>
          <cell r="F45">
            <v>0.14000000000000001</v>
          </cell>
          <cell r="G45">
            <v>358.90533871691343</v>
          </cell>
          <cell r="H45">
            <v>0.16500000000000001</v>
          </cell>
          <cell r="I45">
            <v>0</v>
          </cell>
          <cell r="J45">
            <v>1.5715857300015716</v>
          </cell>
          <cell r="K45">
            <v>419.95799999999997</v>
          </cell>
          <cell r="L45">
            <v>0.17010797749999984</v>
          </cell>
          <cell r="M45">
            <v>61.052661283086536</v>
          </cell>
        </row>
        <row r="46">
          <cell r="A46" t="str">
            <v>14. Boss Energy Ltd</v>
          </cell>
          <cell r="B46" t="str">
            <v>BOE</v>
          </cell>
          <cell r="C46">
            <v>44350</v>
          </cell>
          <cell r="D46">
            <v>3000</v>
          </cell>
          <cell r="E46">
            <v>1.57</v>
          </cell>
          <cell r="F46">
            <v>0.17499999999999999</v>
          </cell>
          <cell r="G46">
            <v>334.39490445859872</v>
          </cell>
          <cell r="H46">
            <v>0.185</v>
          </cell>
          <cell r="I46">
            <v>0</v>
          </cell>
          <cell r="J46">
            <v>1.5715857300015716</v>
          </cell>
          <cell r="K46">
            <v>353.1465</v>
          </cell>
          <cell r="L46">
            <v>5.6076200000000041E-2</v>
          </cell>
          <cell r="M46">
            <v>18.751595541401286</v>
          </cell>
        </row>
        <row r="47">
          <cell r="A47" t="str">
            <v>15. UEX Corporation</v>
          </cell>
          <cell r="B47" t="str">
            <v>UEX</v>
          </cell>
          <cell r="C47">
            <v>44354</v>
          </cell>
          <cell r="D47">
            <v>1000</v>
          </cell>
          <cell r="E47">
            <v>1.4715</v>
          </cell>
          <cell r="F47">
            <v>0.46</v>
          </cell>
          <cell r="G47">
            <v>312.60618416581718</v>
          </cell>
          <cell r="H47">
            <v>0.495</v>
          </cell>
          <cell r="I47">
            <v>0</v>
          </cell>
          <cell r="J47">
            <v>1.4723203769140165</v>
          </cell>
          <cell r="K47">
            <v>336.20400000000001</v>
          </cell>
          <cell r="L47">
            <v>7.5487360869565284E-2</v>
          </cell>
          <cell r="M47">
            <v>23.597815834182825</v>
          </cell>
        </row>
        <row r="49">
          <cell r="A49" t="str">
            <v>6. Nova Royalty Corp</v>
          </cell>
          <cell r="B49" t="str">
            <v>NOVR</v>
          </cell>
          <cell r="C49">
            <v>44187</v>
          </cell>
          <cell r="D49">
            <v>100</v>
          </cell>
          <cell r="E49">
            <v>1.57</v>
          </cell>
          <cell r="F49">
            <v>3</v>
          </cell>
          <cell r="G49">
            <v>191.08280254777068</v>
          </cell>
          <cell r="H49">
            <v>3.45</v>
          </cell>
          <cell r="I49">
            <v>0</v>
          </cell>
          <cell r="J49">
            <v>1.4723203769140165</v>
          </cell>
          <cell r="K49">
            <v>234.32400000000001</v>
          </cell>
          <cell r="L49">
            <v>0.22629560000000018</v>
          </cell>
          <cell r="M49">
            <v>43.241197452229329</v>
          </cell>
        </row>
        <row r="50">
          <cell r="A50" t="str">
            <v>7. Electric Royalties Ltd</v>
          </cell>
          <cell r="B50" t="str">
            <v>ELEC</v>
          </cell>
          <cell r="C50">
            <v>44246</v>
          </cell>
          <cell r="D50">
            <v>1000</v>
          </cell>
          <cell r="E50">
            <v>1.54</v>
          </cell>
          <cell r="F50">
            <v>0.34</v>
          </cell>
          <cell r="G50">
            <v>220.77922077922076</v>
          </cell>
          <cell r="H50">
            <v>0.41</v>
          </cell>
          <cell r="I50">
            <v>0</v>
          </cell>
          <cell r="J50">
            <v>1.4723203769140165</v>
          </cell>
          <cell r="K50">
            <v>278.47199999999998</v>
          </cell>
          <cell r="L50">
            <v>0.26131435294117644</v>
          </cell>
          <cell r="M50">
            <v>57.692779220779215</v>
          </cell>
        </row>
        <row r="56">
          <cell r="B56" t="str">
            <v>BAND</v>
          </cell>
          <cell r="C56">
            <v>44249</v>
          </cell>
          <cell r="D56">
            <v>8</v>
          </cell>
          <cell r="E56">
            <v>1</v>
          </cell>
          <cell r="F56">
            <v>12.22</v>
          </cell>
          <cell r="G56">
            <v>97.76</v>
          </cell>
          <cell r="H56">
            <v>5.18</v>
          </cell>
          <cell r="I56">
            <v>0</v>
          </cell>
          <cell r="J56">
            <v>1</v>
          </cell>
          <cell r="K56">
            <v>41.44</v>
          </cell>
          <cell r="L56">
            <v>-0.5761047463175123</v>
          </cell>
          <cell r="M56">
            <v>-56.320000000000007</v>
          </cell>
        </row>
        <row r="57">
          <cell r="A57" t="str">
            <v>12. Tezos</v>
          </cell>
          <cell r="B57" t="str">
            <v>XTZ</v>
          </cell>
          <cell r="C57">
            <v>44264</v>
          </cell>
          <cell r="D57">
            <v>27</v>
          </cell>
          <cell r="E57">
            <v>1</v>
          </cell>
          <cell r="F57">
            <v>3.72</v>
          </cell>
          <cell r="G57">
            <v>100.44000000000001</v>
          </cell>
          <cell r="H57">
            <v>2.46</v>
          </cell>
          <cell r="I57">
            <v>0</v>
          </cell>
          <cell r="J57">
            <v>1</v>
          </cell>
          <cell r="K57">
            <v>66.42</v>
          </cell>
          <cell r="L57">
            <v>-0.33870967741935493</v>
          </cell>
          <cell r="M57">
            <v>-34.02000000000001</v>
          </cell>
        </row>
        <row r="58">
          <cell r="A58" t="str">
            <v>13. Numeraire</v>
          </cell>
          <cell r="B58" t="str">
            <v>NMR</v>
          </cell>
          <cell r="C58">
            <v>44264</v>
          </cell>
          <cell r="D58">
            <v>1.1299999999999999</v>
          </cell>
          <cell r="E58">
            <v>1</v>
          </cell>
          <cell r="H58">
            <v>30.6</v>
          </cell>
          <cell r="I58">
            <v>0</v>
          </cell>
          <cell r="J58">
            <v>1</v>
          </cell>
          <cell r="K58">
            <v>34.577999999999996</v>
          </cell>
          <cell r="L58">
            <v>-0.12944523470839264</v>
          </cell>
        </row>
        <row r="59">
          <cell r="A59" t="str">
            <v>14. Uniswap</v>
          </cell>
          <cell r="B59" t="str">
            <v>UNI</v>
          </cell>
          <cell r="C59">
            <v>44268</v>
          </cell>
          <cell r="D59">
            <v>4</v>
          </cell>
          <cell r="E59">
            <v>1</v>
          </cell>
          <cell r="F59">
            <v>27.49</v>
          </cell>
          <cell r="G59">
            <v>109.96</v>
          </cell>
          <cell r="H59">
            <v>16.850000000000001</v>
          </cell>
          <cell r="I59">
            <v>0</v>
          </cell>
          <cell r="J59">
            <v>1</v>
          </cell>
          <cell r="K59">
            <v>67.400000000000006</v>
          </cell>
          <cell r="L59">
            <v>-0.38704983630411049</v>
          </cell>
          <cell r="M59">
            <v>-42.559999999999988</v>
          </cell>
        </row>
        <row r="60">
          <cell r="A60" t="str">
            <v>15. Sushiswap</v>
          </cell>
          <cell r="B60" t="str">
            <v>SUSHI</v>
          </cell>
          <cell r="C60">
            <v>44270</v>
          </cell>
          <cell r="D60">
            <v>5.75</v>
          </cell>
          <cell r="E60">
            <v>1</v>
          </cell>
          <cell r="F60">
            <v>16.86</v>
          </cell>
          <cell r="G60">
            <v>96.944999999999993</v>
          </cell>
          <cell r="H60">
            <v>6.54</v>
          </cell>
          <cell r="I60">
            <v>0</v>
          </cell>
          <cell r="J60">
            <v>1</v>
          </cell>
          <cell r="K60">
            <v>37.604999999999997</v>
          </cell>
          <cell r="L60">
            <v>-0.61209964412811391</v>
          </cell>
          <cell r="M60">
            <v>-59.339999999999996</v>
          </cell>
        </row>
        <row r="61">
          <cell r="A61" t="str">
            <v>17. EOS</v>
          </cell>
          <cell r="B61" t="str">
            <v>EOS</v>
          </cell>
          <cell r="C61">
            <v>44280</v>
          </cell>
          <cell r="D61">
            <v>13.25</v>
          </cell>
          <cell r="E61">
            <v>1</v>
          </cell>
          <cell r="H61">
            <v>3.88</v>
          </cell>
          <cell r="I61">
            <v>0</v>
          </cell>
          <cell r="J61">
            <v>1</v>
          </cell>
          <cell r="K61">
            <v>51.41</v>
          </cell>
          <cell r="L61">
            <v>0.23566878980891701</v>
          </cell>
        </row>
        <row r="62">
          <cell r="A62" t="str">
            <v>19. Decentraland</v>
          </cell>
          <cell r="B62" t="str">
            <v>MANA</v>
          </cell>
          <cell r="C62">
            <v>44309</v>
          </cell>
          <cell r="D62">
            <v>110</v>
          </cell>
          <cell r="E62">
            <v>1</v>
          </cell>
          <cell r="F62">
            <v>0.91</v>
          </cell>
          <cell r="G62">
            <v>100.10000000000001</v>
          </cell>
          <cell r="H62">
            <v>0.52</v>
          </cell>
          <cell r="I62">
            <v>0</v>
          </cell>
          <cell r="J62">
            <v>1</v>
          </cell>
          <cell r="K62">
            <v>57.2</v>
          </cell>
          <cell r="L62">
            <v>-0.4285714285714286</v>
          </cell>
          <cell r="M62">
            <v>-42.900000000000006</v>
          </cell>
        </row>
        <row r="63">
          <cell r="A63" t="str">
            <v>20. AmpleForth Gov token</v>
          </cell>
          <cell r="B63" t="str">
            <v>FORTH</v>
          </cell>
          <cell r="C63">
            <v>44309</v>
          </cell>
          <cell r="D63">
            <v>3.6</v>
          </cell>
          <cell r="E63">
            <v>1</v>
          </cell>
          <cell r="F63">
            <v>27.78</v>
          </cell>
          <cell r="G63">
            <v>100.00800000000001</v>
          </cell>
          <cell r="H63">
            <v>12.5</v>
          </cell>
          <cell r="I63">
            <v>0</v>
          </cell>
          <cell r="J63">
            <v>1</v>
          </cell>
          <cell r="K63">
            <v>45</v>
          </cell>
          <cell r="L63">
            <v>-0.55003599712023044</v>
          </cell>
          <cell r="M63">
            <v>-55.00800000000001</v>
          </cell>
        </row>
        <row r="68">
          <cell r="C68">
            <v>44152</v>
          </cell>
          <cell r="D68">
            <v>0.09</v>
          </cell>
          <cell r="H68">
            <v>29140.412899999999</v>
          </cell>
          <cell r="K68">
            <v>2622.6371609999997</v>
          </cell>
          <cell r="L68">
            <v>3.4394763312142804</v>
          </cell>
        </row>
        <row r="76">
          <cell r="C76">
            <v>44155</v>
          </cell>
          <cell r="D76">
            <v>1</v>
          </cell>
          <cell r="E76">
            <v>1</v>
          </cell>
          <cell r="H76">
            <v>1897.1020000000001</v>
          </cell>
          <cell r="J76">
            <v>1</v>
          </cell>
          <cell r="K76">
            <v>1897.1020000000001</v>
          </cell>
          <cell r="L76">
            <v>8.9485943396226411</v>
          </cell>
        </row>
        <row r="78">
          <cell r="B78" t="str">
            <v>GRT</v>
          </cell>
          <cell r="C78">
            <v>44185</v>
          </cell>
          <cell r="D78">
            <v>175</v>
          </cell>
          <cell r="E78">
            <v>1</v>
          </cell>
          <cell r="H78">
            <v>0.48199999999999998</v>
          </cell>
          <cell r="I78">
            <v>0</v>
          </cell>
          <cell r="J78">
            <v>1</v>
          </cell>
          <cell r="K78">
            <v>84.35</v>
          </cell>
          <cell r="L78">
            <v>1.6066666666666665</v>
          </cell>
        </row>
        <row r="79">
          <cell r="B79" t="str">
            <v>DEF</v>
          </cell>
          <cell r="C79">
            <v>44077</v>
          </cell>
          <cell r="D79">
            <v>350</v>
          </cell>
          <cell r="E79">
            <v>1.55</v>
          </cell>
          <cell r="H79">
            <v>0.92</v>
          </cell>
          <cell r="I79">
            <v>0</v>
          </cell>
          <cell r="J79">
            <v>1.4723203769140165</v>
          </cell>
          <cell r="K79">
            <v>218.70239999999998</v>
          </cell>
          <cell r="L79">
            <v>1.9969880412371133</v>
          </cell>
        </row>
        <row r="80">
          <cell r="B80" t="str">
            <v>LUN^</v>
          </cell>
          <cell r="C80">
            <v>43384</v>
          </cell>
          <cell r="D80">
            <v>20</v>
          </cell>
          <cell r="E80">
            <v>1.5</v>
          </cell>
          <cell r="F80">
            <v>5.96</v>
          </cell>
          <cell r="H80">
            <v>12.91</v>
          </cell>
          <cell r="I80">
            <v>0.16</v>
          </cell>
          <cell r="J80">
            <v>1.4723203769140165</v>
          </cell>
          <cell r="K80">
            <v>177.54288</v>
          </cell>
          <cell r="L80">
            <v>2.2341805369127519</v>
          </cell>
        </row>
        <row r="81">
          <cell r="B81" t="str">
            <v>XLM</v>
          </cell>
          <cell r="C81">
            <v>44186</v>
          </cell>
          <cell r="D81">
            <v>375</v>
          </cell>
          <cell r="E81">
            <v>1</v>
          </cell>
          <cell r="H81">
            <v>0.26</v>
          </cell>
          <cell r="I81">
            <v>0</v>
          </cell>
          <cell r="J81">
            <v>1</v>
          </cell>
          <cell r="K81">
            <v>97.5</v>
          </cell>
          <cell r="L81">
            <v>1.925925925925926</v>
          </cell>
        </row>
        <row r="82">
          <cell r="B82" t="str">
            <v>ALGO</v>
          </cell>
          <cell r="C82">
            <v>44189</v>
          </cell>
          <cell r="D82">
            <v>138</v>
          </cell>
          <cell r="E82">
            <v>1</v>
          </cell>
          <cell r="H82">
            <v>0.78</v>
          </cell>
          <cell r="I82">
            <v>2.4759000000000002</v>
          </cell>
          <cell r="J82">
            <v>1</v>
          </cell>
          <cell r="K82">
            <v>109.571202</v>
          </cell>
          <cell r="L82">
            <v>2.13955799680231</v>
          </cell>
        </row>
        <row r="83">
          <cell r="E83">
            <v>1.1000000000000001</v>
          </cell>
          <cell r="J83">
            <v>1.2079</v>
          </cell>
        </row>
        <row r="84">
          <cell r="B84" t="str">
            <v>COMP</v>
          </cell>
          <cell r="C84">
            <v>44206</v>
          </cell>
          <cell r="D84">
            <v>0.5</v>
          </cell>
          <cell r="E84">
            <v>1</v>
          </cell>
          <cell r="H84">
            <v>235.61</v>
          </cell>
          <cell r="I84">
            <v>0</v>
          </cell>
          <cell r="J84">
            <v>1</v>
          </cell>
          <cell r="K84">
            <v>117.80500000000001</v>
          </cell>
          <cell r="L84">
            <v>0.46132853687279057</v>
          </cell>
        </row>
        <row r="85">
          <cell r="B85" t="str">
            <v>LINK</v>
          </cell>
          <cell r="C85">
            <v>44185</v>
          </cell>
          <cell r="D85">
            <v>4.5</v>
          </cell>
          <cell r="E85">
            <v>1</v>
          </cell>
          <cell r="H85">
            <v>16.850000000000001</v>
          </cell>
          <cell r="I85">
            <v>0</v>
          </cell>
          <cell r="J85">
            <v>1</v>
          </cell>
          <cell r="K85">
            <v>75.825000000000003</v>
          </cell>
          <cell r="L85">
            <v>0.53881278538812793</v>
          </cell>
        </row>
        <row r="86">
          <cell r="B86" t="str">
            <v>ATOM</v>
          </cell>
          <cell r="C86">
            <v>44197</v>
          </cell>
          <cell r="D86">
            <v>10</v>
          </cell>
          <cell r="E86">
            <v>1</v>
          </cell>
          <cell r="H86">
            <v>9.34</v>
          </cell>
          <cell r="I86">
            <v>9.8599999999999993E-2</v>
          </cell>
          <cell r="J86">
            <v>1</v>
          </cell>
          <cell r="K86">
            <v>94.385999999999996</v>
          </cell>
          <cell r="L86">
            <v>0.9067878787878787</v>
          </cell>
        </row>
        <row r="87">
          <cell r="B87" t="str">
            <v>NXE^</v>
          </cell>
          <cell r="C87">
            <v>43102</v>
          </cell>
          <cell r="D87">
            <v>275</v>
          </cell>
          <cell r="E87">
            <v>1.51</v>
          </cell>
          <cell r="F87">
            <v>2.1800000000000002</v>
          </cell>
          <cell r="H87">
            <v>4.87</v>
          </cell>
          <cell r="I87">
            <v>0</v>
          </cell>
          <cell r="J87">
            <v>1.4723203769140165</v>
          </cell>
          <cell r="K87">
            <v>909.61860000000001</v>
          </cell>
          <cell r="L87">
            <v>1.2911160733944957</v>
          </cell>
        </row>
        <row r="88">
          <cell r="B88" t="str">
            <v>URC^</v>
          </cell>
          <cell r="C88">
            <v>43822</v>
          </cell>
          <cell r="D88">
            <v>190</v>
          </cell>
          <cell r="E88">
            <v>1.51</v>
          </cell>
          <cell r="F88">
            <v>1.18</v>
          </cell>
          <cell r="H88">
            <v>3.294932273262662</v>
          </cell>
          <cell r="I88">
            <v>0</v>
          </cell>
          <cell r="J88">
            <v>1.4723203769140165</v>
          </cell>
          <cell r="K88">
            <v>425.20442000000003</v>
          </cell>
          <cell r="L88">
            <v>1.8637764237288139</v>
          </cell>
        </row>
        <row r="89">
          <cell r="B89" t="str">
            <v>DASH</v>
          </cell>
          <cell r="C89">
            <v>44238</v>
          </cell>
          <cell r="D89">
            <v>0.4</v>
          </cell>
          <cell r="E89">
            <v>1</v>
          </cell>
          <cell r="H89">
            <v>130.4</v>
          </cell>
          <cell r="I89">
            <v>0</v>
          </cell>
          <cell r="J89">
            <v>1</v>
          </cell>
          <cell r="K89">
            <v>52.160000000000004</v>
          </cell>
          <cell r="L89">
            <v>7.8220605258805989E-2</v>
          </cell>
        </row>
        <row r="90">
          <cell r="B90" t="str">
            <v>URG</v>
          </cell>
          <cell r="C90">
            <v>43374</v>
          </cell>
          <cell r="D90">
            <v>700</v>
          </cell>
          <cell r="E90">
            <v>1.1499999999999999</v>
          </cell>
          <cell r="F90">
            <v>0.66</v>
          </cell>
          <cell r="H90">
            <v>1.66</v>
          </cell>
          <cell r="I90">
            <v>0</v>
          </cell>
          <cell r="J90">
            <v>1.2088000000000001</v>
          </cell>
          <cell r="K90">
            <v>961.2839179351422</v>
          </cell>
          <cell r="L90">
            <v>1.3928062892324968</v>
          </cell>
        </row>
        <row r="91">
          <cell r="B91" t="str">
            <v>IVN</v>
          </cell>
          <cell r="C91">
            <v>43854</v>
          </cell>
          <cell r="D91">
            <v>50</v>
          </cell>
          <cell r="E91">
            <v>1.46</v>
          </cell>
          <cell r="F91">
            <v>3.71</v>
          </cell>
          <cell r="H91">
            <v>8.76</v>
          </cell>
          <cell r="I91">
            <v>0</v>
          </cell>
          <cell r="J91">
            <v>1.4723203769140165</v>
          </cell>
          <cell r="K91">
            <v>297.4896</v>
          </cell>
          <cell r="L91">
            <v>1.3414275795148247</v>
          </cell>
        </row>
        <row r="92">
          <cell r="B92" t="str">
            <v>UEC</v>
          </cell>
          <cell r="C92">
            <v>44229</v>
          </cell>
          <cell r="D92">
            <v>75</v>
          </cell>
          <cell r="E92">
            <v>1.2022999999999999</v>
          </cell>
          <cell r="F92">
            <v>1.74</v>
          </cell>
          <cell r="H92">
            <v>3.2</v>
          </cell>
          <cell r="I92">
            <v>0</v>
          </cell>
          <cell r="J92">
            <v>1.2109469605231291</v>
          </cell>
          <cell r="K92">
            <v>198.19200000000001</v>
          </cell>
          <cell r="L92">
            <v>0.82594821149425279</v>
          </cell>
        </row>
        <row r="93">
          <cell r="B93" t="str">
            <v>FIL</v>
          </cell>
          <cell r="C93">
            <v>44243</v>
          </cell>
          <cell r="D93">
            <v>0.7</v>
          </cell>
          <cell r="E93">
            <v>1</v>
          </cell>
          <cell r="H93">
            <v>56.36</v>
          </cell>
          <cell r="I93">
            <v>0</v>
          </cell>
          <cell r="J93">
            <v>1</v>
          </cell>
          <cell r="K93">
            <v>39.451999999999998</v>
          </cell>
          <cell r="L93">
            <v>0.59795860504678189</v>
          </cell>
        </row>
        <row r="94">
          <cell r="B94" t="str">
            <v>LTC</v>
          </cell>
          <cell r="C94">
            <v>44202</v>
          </cell>
          <cell r="D94">
            <v>0.4</v>
          </cell>
          <cell r="E94">
            <v>1</v>
          </cell>
          <cell r="H94">
            <v>128.90989999999999</v>
          </cell>
          <cell r="I94">
            <v>0</v>
          </cell>
          <cell r="J94">
            <v>1</v>
          </cell>
          <cell r="K94">
            <v>51.563960000000002</v>
          </cell>
          <cell r="L94">
            <v>-4.511185185185182E-2</v>
          </cell>
        </row>
        <row r="95">
          <cell r="B95" t="str">
            <v>BCH</v>
          </cell>
          <cell r="C95">
            <v>44277</v>
          </cell>
          <cell r="D95">
            <v>0.11</v>
          </cell>
          <cell r="H95">
            <v>458.827</v>
          </cell>
          <cell r="I95">
            <v>0</v>
          </cell>
          <cell r="J95">
            <v>1</v>
          </cell>
          <cell r="K95">
            <v>50.470970000000001</v>
          </cell>
          <cell r="L95">
            <v>4.5164009111617359E-2</v>
          </cell>
        </row>
        <row r="96">
          <cell r="B96" t="str">
            <v>ATY^</v>
          </cell>
          <cell r="C96">
            <v>43874</v>
          </cell>
          <cell r="D96">
            <v>300</v>
          </cell>
          <cell r="E96">
            <v>1.44</v>
          </cell>
          <cell r="F96">
            <v>0.37</v>
          </cell>
          <cell r="H96">
            <v>0.62</v>
          </cell>
          <cell r="I96">
            <v>0</v>
          </cell>
          <cell r="J96">
            <v>1.4723203769140165</v>
          </cell>
          <cell r="K96">
            <v>126.3312</v>
          </cell>
          <cell r="L96">
            <v>0.63889124324324298</v>
          </cell>
        </row>
        <row r="97">
          <cell r="B97" t="str">
            <v>ADA</v>
          </cell>
          <cell r="C97">
            <v>44294</v>
          </cell>
          <cell r="D97">
            <v>50</v>
          </cell>
          <cell r="E97">
            <v>1</v>
          </cell>
          <cell r="H97">
            <v>1.1399999999999999</v>
          </cell>
          <cell r="I97">
            <v>0</v>
          </cell>
          <cell r="J97">
            <v>1</v>
          </cell>
          <cell r="K97">
            <v>56.999999999999993</v>
          </cell>
          <cell r="L97">
            <v>0.10679611650485422</v>
          </cell>
        </row>
        <row r="119">
          <cell r="B119" t="str">
            <v>ITKO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E17A-B4B6-264B-9D21-8164E7B3FE81}">
  <dimension ref="A1:O89"/>
  <sheetViews>
    <sheetView tabSelected="1" workbookViewId="0">
      <selection activeCell="G11" sqref="G11"/>
    </sheetView>
  </sheetViews>
  <sheetFormatPr baseColWidth="10" defaultRowHeight="16" x14ac:dyDescent="0.2"/>
  <cols>
    <col min="1" max="1" width="17.6640625" bestFit="1" customWidth="1"/>
    <col min="2" max="2" width="4.5" bestFit="1" customWidth="1"/>
    <col min="3" max="3" width="6.83203125" bestFit="1" customWidth="1"/>
    <col min="4" max="4" width="4.5" bestFit="1" customWidth="1"/>
    <col min="5" max="5" width="8.6640625" bestFit="1" customWidth="1"/>
    <col min="6" max="6" width="5.83203125" bestFit="1" customWidth="1"/>
    <col min="7" max="7" width="7.33203125" bestFit="1" customWidth="1"/>
    <col min="8" max="8" width="8" bestFit="1" customWidth="1"/>
    <col min="9" max="9" width="6.1640625" bestFit="1" customWidth="1"/>
    <col min="10" max="10" width="9.33203125" bestFit="1" customWidth="1"/>
    <col min="11" max="11" width="7.33203125" bestFit="1" customWidth="1"/>
    <col min="12" max="12" width="5.6640625" bestFit="1" customWidth="1"/>
    <col min="13" max="13" width="8" bestFit="1" customWidth="1"/>
    <col min="14" max="14" width="3.33203125" customWidth="1"/>
    <col min="15" max="15" width="3.8320312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44359</v>
      </c>
      <c r="N1" s="5"/>
      <c r="O1" s="6"/>
    </row>
    <row r="2" spans="1:15" x14ac:dyDescent="0.2">
      <c r="A2" s="7" t="str">
        <f>'[1]2021'!A2</f>
        <v>Investment</v>
      </c>
      <c r="B2" s="7" t="str">
        <f>'[1]2021'!B2</f>
        <v>Ticker</v>
      </c>
      <c r="C2" s="8" t="str">
        <f>'[1]2021'!C2</f>
        <v>Buy date</v>
      </c>
      <c r="D2" s="7" t="str">
        <f>'[1]2021'!D2</f>
        <v>Shares</v>
      </c>
      <c r="E2" s="7" t="str">
        <f>'[1]2021'!E2</f>
        <v>exch. rate buy</v>
      </c>
      <c r="F2" s="7" t="str">
        <f>'[1]2021'!F2</f>
        <v>Buy price</v>
      </c>
      <c r="G2" s="7" t="str">
        <f>'[1]2021'!G2</f>
        <v>Euro spent</v>
      </c>
      <c r="H2" s="7" t="str">
        <f>'[1]2021'!H2</f>
        <v>Price now</v>
      </c>
      <c r="I2" s="7" t="str">
        <f>'[1]2021'!I2</f>
        <v>Dividends</v>
      </c>
      <c r="J2" s="7" t="str">
        <f>'[1]2021'!J2</f>
        <v>exch. Rate now</v>
      </c>
      <c r="K2" s="7" t="str">
        <f>'[1]2021'!K2</f>
        <v>Euro now</v>
      </c>
      <c r="L2" s="7" t="str">
        <f>'[1]2021'!L2</f>
        <v>Return%</v>
      </c>
      <c r="M2" s="7" t="str">
        <f>'[1]2021'!M2</f>
        <v>Return€</v>
      </c>
      <c r="N2" s="7"/>
      <c r="O2" s="7"/>
    </row>
    <row r="3" spans="1:15" x14ac:dyDescent="0.2">
      <c r="A3" s="9" t="str">
        <f>'[1]2021'!A19</f>
        <v xml:space="preserve">1.Tudor Gold Corp </v>
      </c>
      <c r="B3" s="9" t="str">
        <f>'[1]2021'!B19</f>
        <v>TUD^</v>
      </c>
      <c r="C3" s="10">
        <f>'[1]2021'!C19</f>
        <v>44054</v>
      </c>
      <c r="D3" s="9">
        <f>'[1]2021'!D19</f>
        <v>100</v>
      </c>
      <c r="E3" s="11">
        <f>'[1]2021'!E19</f>
        <v>1.58</v>
      </c>
      <c r="F3" s="12">
        <f>'[1]2021'!F19</f>
        <v>3.65</v>
      </c>
      <c r="G3" s="13">
        <f>'[1]2021'!G19</f>
        <v>231.01265822784808</v>
      </c>
      <c r="H3" s="12">
        <f>'[1]2021'!H19</f>
        <v>2.76</v>
      </c>
      <c r="I3" s="9">
        <f>'[1]2021'!I19</f>
        <v>0</v>
      </c>
      <c r="J3" s="11">
        <f>'[1]2021'!J19</f>
        <v>1.4723203769140165</v>
      </c>
      <c r="K3" s="13">
        <f>'[1]2021'!K19</f>
        <v>187.45919999999998</v>
      </c>
      <c r="L3" s="14">
        <f>'[1]2021'!L19</f>
        <v>-0.18853277808219179</v>
      </c>
      <c r="M3" s="15">
        <f>'[1]2021'!M19</f>
        <v>-43.553458227848097</v>
      </c>
      <c r="N3" s="12"/>
      <c r="O3" s="12"/>
    </row>
    <row r="4" spans="1:15" x14ac:dyDescent="0.2">
      <c r="A4" s="9" t="str">
        <f>'[1]2021'!A20</f>
        <v>2. Silver Elephant Mining Corp</v>
      </c>
      <c r="B4" s="9" t="str">
        <f>'[1]2021'!B20</f>
        <v>ELEF^</v>
      </c>
      <c r="C4" s="10">
        <f>'[1]2021'!C20</f>
        <v>44054</v>
      </c>
      <c r="D4" s="9">
        <f>'[1]2021'!D20</f>
        <v>600</v>
      </c>
      <c r="E4" s="11">
        <f>'[1]2021'!E20</f>
        <v>1.58</v>
      </c>
      <c r="F4" s="12" t="s">
        <v>1</v>
      </c>
      <c r="G4" s="13">
        <f>'[1]2021'!G20</f>
        <v>182.27848101265823</v>
      </c>
      <c r="H4" s="12">
        <f>'[1]2021'!H20</f>
        <v>0.3</v>
      </c>
      <c r="I4" s="9">
        <f>'[1]2021'!I20</f>
        <v>0</v>
      </c>
      <c r="J4" s="11">
        <f>'[1]2021'!J20</f>
        <v>1.4723203769140165</v>
      </c>
      <c r="K4" s="13">
        <f>'[1]2021'!K20</f>
        <v>122.256</v>
      </c>
      <c r="L4" s="14">
        <f>'[1]2021'!L20</f>
        <v>-0.32929000000000003</v>
      </c>
      <c r="M4" s="15">
        <f>'[1]2021'!M20</f>
        <v>-60.022481012658233</v>
      </c>
      <c r="N4" s="12"/>
      <c r="O4" s="12"/>
    </row>
    <row r="5" spans="1:15" x14ac:dyDescent="0.2">
      <c r="A5" s="9" t="str">
        <f>'[1]2021'!A21</f>
        <v>3. Dolly Varden</v>
      </c>
      <c r="B5" s="9" t="str">
        <f>'[1]2021'!B21</f>
        <v>DV</v>
      </c>
      <c r="C5" s="10">
        <f>'[1]2021'!C21</f>
        <v>44054</v>
      </c>
      <c r="D5" s="9">
        <f>'[1]2021'!D21</f>
        <v>600</v>
      </c>
      <c r="E5" s="11">
        <f>'[1]2021'!E21</f>
        <v>1.53</v>
      </c>
      <c r="F5" s="12">
        <f>'[1]2021'!F21</f>
        <v>0.8</v>
      </c>
      <c r="G5" s="13">
        <f>'[1]2021'!G21</f>
        <v>313.72549019607845</v>
      </c>
      <c r="H5" s="12">
        <f>'[1]2021'!H21</f>
        <v>0.72</v>
      </c>
      <c r="I5" s="9">
        <f>'[1]2021'!I21</f>
        <v>0</v>
      </c>
      <c r="J5" s="11">
        <f>'[1]2021'!J21</f>
        <v>1.4723203769140165</v>
      </c>
      <c r="K5" s="13">
        <f>'[1]2021'!K21</f>
        <v>293.4144</v>
      </c>
      <c r="L5" s="14">
        <f>'[1]2021'!L21</f>
        <v>-6.4741600000000066E-2</v>
      </c>
      <c r="M5" s="15">
        <f>'[1]2021'!M21</f>
        <v>-20.311090196078453</v>
      </c>
      <c r="N5" s="12"/>
      <c r="O5" s="12"/>
    </row>
    <row r="6" spans="1:15" x14ac:dyDescent="0.2">
      <c r="A6" s="9" t="str">
        <f>'[1]2021'!A22</f>
        <v>4. Karora Resources Inc</v>
      </c>
      <c r="B6" s="9" t="str">
        <f>'[1]2021'!B22</f>
        <v>KRR</v>
      </c>
      <c r="C6" s="10">
        <f>'[1]2021'!C22</f>
        <v>44054</v>
      </c>
      <c r="D6" s="9">
        <f>'[1]2021'!D22</f>
        <v>100</v>
      </c>
      <c r="E6" s="11">
        <f>'[1]2021'!E22</f>
        <v>1.58</v>
      </c>
      <c r="F6" s="12">
        <f>'[1]2021'!F22</f>
        <v>3.64</v>
      </c>
      <c r="G6" s="13">
        <f>'[1]2021'!G22</f>
        <v>230.37974683544303</v>
      </c>
      <c r="H6" s="12">
        <f>'[1]2021'!H22</f>
        <v>4.28</v>
      </c>
      <c r="I6" s="9">
        <f>'[1]2021'!I22</f>
        <v>0</v>
      </c>
      <c r="J6" s="11">
        <f>'[1]2021'!J22</f>
        <v>1.4723203769140165</v>
      </c>
      <c r="K6" s="13">
        <f>'[1]2021'!K22</f>
        <v>290.69760000000002</v>
      </c>
      <c r="L6" s="14">
        <f>'[1]2021'!L22</f>
        <v>0.26181925274725287</v>
      </c>
      <c r="M6" s="15">
        <f>'[1]2021'!M22</f>
        <v>60.317853164556993</v>
      </c>
      <c r="N6" s="12"/>
      <c r="O6" s="12"/>
    </row>
    <row r="7" spans="1:15" x14ac:dyDescent="0.2">
      <c r="A7" s="9" t="str">
        <f>'[1]2021'!A23</f>
        <v>5. GR silver Mining ltd</v>
      </c>
      <c r="B7" s="9" t="str">
        <f>'[1]2021'!B23</f>
        <v>GRSL</v>
      </c>
      <c r="C7" s="10">
        <f>'[1]2021'!C23</f>
        <v>44077</v>
      </c>
      <c r="D7" s="9">
        <f>'[1]2021'!D23</f>
        <v>400</v>
      </c>
      <c r="E7" s="11">
        <f>'[1]2021'!E23</f>
        <v>1.55</v>
      </c>
      <c r="F7" s="12">
        <f>'[1]2021'!F23</f>
        <v>0.86</v>
      </c>
      <c r="G7" s="13">
        <f>'[1]2021'!G23</f>
        <v>221.93548387096774</v>
      </c>
      <c r="H7" s="12">
        <f>'[1]2021'!H23</f>
        <v>0.67</v>
      </c>
      <c r="I7" s="9">
        <f>'[1]2021'!I23</f>
        <v>0</v>
      </c>
      <c r="J7" s="11">
        <f>'[1]2021'!J23</f>
        <v>1.4723203769140165</v>
      </c>
      <c r="K7" s="13">
        <f>'[1]2021'!K23</f>
        <v>182.0256</v>
      </c>
      <c r="L7" s="14">
        <f>'[1]2021'!L23</f>
        <v>-0.179826511627907</v>
      </c>
      <c r="M7" s="15">
        <f>'[1]2021'!M23</f>
        <v>-39.909883870967747</v>
      </c>
      <c r="N7" s="12"/>
      <c r="O7" s="12"/>
    </row>
    <row r="8" spans="1:15" x14ac:dyDescent="0.2">
      <c r="A8" s="9" t="s">
        <v>2</v>
      </c>
      <c r="B8" s="9" t="str">
        <f>'[1]2021'!B79</f>
        <v>DEF</v>
      </c>
      <c r="C8" s="10">
        <f>'[1]2021'!C79</f>
        <v>44077</v>
      </c>
      <c r="D8" s="9">
        <f>'[1]2021'!D79</f>
        <v>350</v>
      </c>
      <c r="E8" s="9">
        <f>'[1]2021'!E79</f>
        <v>1.55</v>
      </c>
      <c r="F8" s="9">
        <v>0</v>
      </c>
      <c r="G8" s="13">
        <v>0</v>
      </c>
      <c r="H8" s="12">
        <f>'[1]2021'!H79</f>
        <v>0.92</v>
      </c>
      <c r="I8" s="9">
        <f>'[1]2021'!I79</f>
        <v>0</v>
      </c>
      <c r="J8" s="11">
        <f>'[1]2021'!J79</f>
        <v>1.4723203769140165</v>
      </c>
      <c r="K8" s="13">
        <f>'[1]2021'!K79</f>
        <v>218.70239999999998</v>
      </c>
      <c r="L8" s="14">
        <f>'[1]2021'!L79</f>
        <v>1.9969880412371133</v>
      </c>
      <c r="M8" s="16">
        <f>K8</f>
        <v>218.70239999999998</v>
      </c>
      <c r="N8" s="9"/>
      <c r="O8" s="17" t="s">
        <v>3</v>
      </c>
    </row>
    <row r="9" spans="1:15" x14ac:dyDescent="0.2">
      <c r="A9" s="9" t="str">
        <f>'[1]2021'!A24</f>
        <v>7.Silver Viper Minerals</v>
      </c>
      <c r="B9" s="9" t="str">
        <f>'[1]2021'!B24</f>
        <v>VIPR</v>
      </c>
      <c r="C9" s="10">
        <f>'[1]2021'!C24</f>
        <v>44096</v>
      </c>
      <c r="D9" s="9">
        <f>'[1]2021'!D24</f>
        <v>500</v>
      </c>
      <c r="E9" s="11">
        <f>'[1]2021'!E24</f>
        <v>1.56</v>
      </c>
      <c r="F9" s="12">
        <f>'[1]2021'!F24</f>
        <v>0.6</v>
      </c>
      <c r="G9" s="13">
        <f>'[1]2021'!G24</f>
        <v>192.30769230769229</v>
      </c>
      <c r="H9" s="12">
        <f>'[1]2021'!H24</f>
        <v>0.77</v>
      </c>
      <c r="I9" s="9">
        <f>'[1]2021'!I24</f>
        <v>0</v>
      </c>
      <c r="J9" s="11">
        <f>'[1]2021'!J24</f>
        <v>1.4723203769140165</v>
      </c>
      <c r="K9" s="13">
        <f>'[1]2021'!K24</f>
        <v>261.49200000000002</v>
      </c>
      <c r="L9" s="14">
        <f>'[1]2021'!L24</f>
        <v>0.3597584000000002</v>
      </c>
      <c r="M9" s="15">
        <f>'[1]2021'!M24</f>
        <v>69.184307692307726</v>
      </c>
      <c r="N9" s="12"/>
      <c r="O9" s="12"/>
    </row>
    <row r="10" spans="1:15" x14ac:dyDescent="0.2">
      <c r="A10" s="9" t="str">
        <f>'[1]2021'!A25</f>
        <v>8. Granada Gold Mine Inc</v>
      </c>
      <c r="B10" s="9" t="str">
        <f>'[1]2021'!B25</f>
        <v>GGM</v>
      </c>
      <c r="C10" s="10">
        <f>'[1]2021'!C25</f>
        <v>44088</v>
      </c>
      <c r="D10" s="9">
        <f>'[1]2021'!D25</f>
        <v>2500</v>
      </c>
      <c r="E10" s="11">
        <f>'[1]2021'!E25</f>
        <v>1.56</v>
      </c>
      <c r="F10" s="12">
        <f>'[1]2021'!F25</f>
        <v>0.1958</v>
      </c>
      <c r="G10" s="13">
        <f>'[1]2021'!G25</f>
        <v>313.78205128205127</v>
      </c>
      <c r="H10" s="12">
        <f>'[1]2021'!H25</f>
        <v>0.16</v>
      </c>
      <c r="I10" s="9">
        <f>'[1]2021'!I25</f>
        <v>0</v>
      </c>
      <c r="J10" s="11">
        <f>'[1]2021'!J25</f>
        <v>1.4723203769140165</v>
      </c>
      <c r="K10" s="13">
        <f>'[1]2021'!K25</f>
        <v>271.68</v>
      </c>
      <c r="L10" s="14">
        <f>'[1]2021'!L25</f>
        <v>-0.13417609805924408</v>
      </c>
      <c r="M10" s="15">
        <f>'[1]2021'!M25</f>
        <v>-42.102051282051264</v>
      </c>
      <c r="N10" s="12"/>
      <c r="O10" s="12"/>
    </row>
    <row r="11" spans="1:15" x14ac:dyDescent="0.2">
      <c r="A11" s="9" t="s">
        <v>4</v>
      </c>
      <c r="B11" s="9" t="str">
        <f>'[1]2021'!B119</f>
        <v>ITKO</v>
      </c>
      <c r="C11" s="10"/>
      <c r="D11" s="9"/>
      <c r="E11" s="11"/>
      <c r="F11" s="12"/>
      <c r="G11" s="13"/>
      <c r="H11" s="12"/>
      <c r="I11" s="9"/>
      <c r="J11" s="11"/>
      <c r="K11" s="13"/>
      <c r="L11" s="14">
        <v>-0.34</v>
      </c>
      <c r="M11" s="15">
        <v>-75</v>
      </c>
      <c r="N11" s="12"/>
      <c r="O11" s="18" t="s">
        <v>5</v>
      </c>
    </row>
    <row r="12" spans="1:15" x14ac:dyDescent="0.2">
      <c r="A12" s="9" t="s">
        <v>6</v>
      </c>
      <c r="B12" s="9" t="s">
        <v>7</v>
      </c>
      <c r="C12" s="10"/>
      <c r="D12" s="9"/>
      <c r="E12" s="11"/>
      <c r="F12" s="12"/>
      <c r="G12" s="13"/>
      <c r="H12" s="12"/>
      <c r="I12" s="9"/>
      <c r="J12" s="11"/>
      <c r="K12" s="13"/>
      <c r="L12" s="14">
        <f>-51.3%</f>
        <v>-0.51300000000000001</v>
      </c>
      <c r="M12" s="15">
        <v>-106.41</v>
      </c>
      <c r="N12" s="12"/>
      <c r="O12" s="18" t="s">
        <v>5</v>
      </c>
    </row>
    <row r="13" spans="1:15" x14ac:dyDescent="0.2">
      <c r="A13" s="9" t="str">
        <f>'[1]2021'!A26</f>
        <v>11. KORE Mining Ltd</v>
      </c>
      <c r="B13" s="9" t="str">
        <f>'[1]2021'!B26</f>
        <v>KORE</v>
      </c>
      <c r="C13" s="10">
        <f>'[1]2021'!C26</f>
        <v>44158</v>
      </c>
      <c r="D13" s="9">
        <f>'[1]2021'!D26</f>
        <v>250</v>
      </c>
      <c r="E13" s="11">
        <f>'[1]2021'!E26</f>
        <v>1.55</v>
      </c>
      <c r="F13" s="12">
        <f>'[1]2021'!F26</f>
        <v>1.32</v>
      </c>
      <c r="G13" s="13">
        <f>'[1]2021'!G26</f>
        <v>212.90322580645162</v>
      </c>
      <c r="H13" s="12">
        <f>'[1]2021'!H26</f>
        <v>0.81</v>
      </c>
      <c r="I13" s="9">
        <f>'[1]2021'!I26</f>
        <v>0</v>
      </c>
      <c r="J13" s="11">
        <f>'[1]2021'!J26</f>
        <v>1.4723203769140165</v>
      </c>
      <c r="K13" s="13">
        <f>'[1]2021'!K26</f>
        <v>137.53799999999998</v>
      </c>
      <c r="L13" s="14">
        <f>'[1]2021'!L26</f>
        <v>-0.35398818181818192</v>
      </c>
      <c r="M13" s="15">
        <f>'[1]2021'!M26</f>
        <v>-75.365225806451633</v>
      </c>
      <c r="N13" s="12"/>
      <c r="O13" s="12"/>
    </row>
    <row r="14" spans="1:15" x14ac:dyDescent="0.2">
      <c r="A14" s="9" t="str">
        <f>'[1]2021'!A27</f>
        <v>12. Fortune Bay Corp</v>
      </c>
      <c r="B14" s="9" t="str">
        <f>'[1]2021'!B27</f>
        <v>FOR</v>
      </c>
      <c r="C14" s="10">
        <f>'[1]2021'!C27</f>
        <v>44159</v>
      </c>
      <c r="D14" s="9">
        <f>'[1]2021'!D27</f>
        <v>300</v>
      </c>
      <c r="E14" s="11">
        <f>'[1]2021'!E27</f>
        <v>1.55</v>
      </c>
      <c r="F14" s="12">
        <f>'[1]2021'!F27</f>
        <v>1.19</v>
      </c>
      <c r="G14" s="13">
        <f>'[1]2021'!G27</f>
        <v>230.32258064516128</v>
      </c>
      <c r="H14" s="12">
        <f>'[1]2021'!H27</f>
        <v>0.83</v>
      </c>
      <c r="I14" s="9">
        <f>'[1]2021'!I27</f>
        <v>0</v>
      </c>
      <c r="J14" s="11">
        <f>'[1]2021'!J27</f>
        <v>1.4723203769140165</v>
      </c>
      <c r="K14" s="13">
        <f>'[1]2021'!K27</f>
        <v>169.1208</v>
      </c>
      <c r="L14" s="14">
        <f>'[1]2021'!L27</f>
        <v>-0.26572201680672264</v>
      </c>
      <c r="M14" s="15">
        <f>'[1]2021'!M27</f>
        <v>-61.201780645161278</v>
      </c>
      <c r="N14" s="12"/>
      <c r="O14" s="12"/>
    </row>
    <row r="15" spans="1:15" x14ac:dyDescent="0.2">
      <c r="A15" s="9" t="str">
        <f>'[1]2021'!A28</f>
        <v>13. Brixton Metals Corp</v>
      </c>
      <c r="B15" s="9" t="str">
        <f>'[1]2021'!B28</f>
        <v>BBB</v>
      </c>
      <c r="C15" s="10">
        <f>'[1]2021'!C28</f>
        <v>44175</v>
      </c>
      <c r="D15" s="9">
        <f>'[1]2021'!D28</f>
        <v>1200</v>
      </c>
      <c r="E15" s="11">
        <f>'[1]2021'!E28</f>
        <v>1.55</v>
      </c>
      <c r="F15" s="12">
        <f>'[1]2021'!F28</f>
        <v>0.3</v>
      </c>
      <c r="G15" s="13">
        <f>'[1]2021'!G28</f>
        <v>232.25806451612902</v>
      </c>
      <c r="H15" s="12">
        <f>'[1]2021'!H28</f>
        <v>0.19</v>
      </c>
      <c r="I15" s="9">
        <f>'[1]2021'!I28</f>
        <v>0</v>
      </c>
      <c r="J15" s="11">
        <f>'[1]2021'!J28</f>
        <v>1.4723203769140165</v>
      </c>
      <c r="K15" s="13">
        <f>'[1]2021'!K28</f>
        <v>154.85759999999999</v>
      </c>
      <c r="L15" s="14">
        <f>'[1]2021'!L28</f>
        <v>-0.33325199999999999</v>
      </c>
      <c r="M15" s="15">
        <f>'[1]2021'!M28</f>
        <v>-77.400464516129034</v>
      </c>
      <c r="N15" s="12"/>
      <c r="O15" s="12"/>
    </row>
    <row r="16" spans="1:15" x14ac:dyDescent="0.2">
      <c r="A16" s="9" t="s">
        <v>8</v>
      </c>
      <c r="B16" s="9" t="s">
        <v>9</v>
      </c>
      <c r="C16" s="10"/>
      <c r="D16" s="9"/>
      <c r="E16" s="11"/>
      <c r="F16" s="12"/>
      <c r="G16" s="13"/>
      <c r="H16" s="12"/>
      <c r="I16" s="9"/>
      <c r="J16" s="11"/>
      <c r="K16" s="13"/>
      <c r="L16" s="14">
        <v>-0.52</v>
      </c>
      <c r="M16" s="15">
        <v>-230</v>
      </c>
      <c r="N16" s="12"/>
      <c r="O16" s="18" t="s">
        <v>5</v>
      </c>
    </row>
    <row r="17" spans="1:15" x14ac:dyDescent="0.2">
      <c r="A17" s="9" t="str">
        <f>'[1]2021'!A29</f>
        <v>15. Reyna Silver Corp</v>
      </c>
      <c r="B17" s="9" t="str">
        <f>'[1]2021'!B29</f>
        <v>RSLV</v>
      </c>
      <c r="C17" s="10">
        <f>'[1]2021'!C29</f>
        <v>44203</v>
      </c>
      <c r="D17" s="9">
        <f>'[1]2021'!D29</f>
        <v>300</v>
      </c>
      <c r="E17" s="11">
        <f>'[1]2021'!E29</f>
        <v>1.56</v>
      </c>
      <c r="F17" s="9">
        <f>'[1]2021'!F29</f>
        <v>1.1200000000000001</v>
      </c>
      <c r="G17" s="13">
        <f>'[1]2021'!G29</f>
        <v>215.38461538461542</v>
      </c>
      <c r="H17" s="9">
        <f>'[1]2021'!H29</f>
        <v>0.91</v>
      </c>
      <c r="I17" s="9">
        <f>'[1]2021'!I29</f>
        <v>0</v>
      </c>
      <c r="J17" s="11">
        <f>'[1]2021'!J29</f>
        <v>1.4723203769140165</v>
      </c>
      <c r="K17" s="13">
        <f>'[1]2021'!K29</f>
        <v>185.42160000000001</v>
      </c>
      <c r="L17" s="14">
        <f>'[1]2021'!L29</f>
        <v>-0.13911400000000007</v>
      </c>
      <c r="M17" s="13">
        <f>'[1]2021'!M29</f>
        <v>-29.963015384615403</v>
      </c>
      <c r="N17" s="9"/>
      <c r="O17" s="9"/>
    </row>
    <row r="18" spans="1:15" x14ac:dyDescent="0.2">
      <c r="A18" s="9" t="s">
        <v>10</v>
      </c>
      <c r="B18" s="9" t="str">
        <f>'[1]2021'!B30</f>
        <v>VZLA</v>
      </c>
      <c r="C18" s="10">
        <f>'[1]2021'!C30</f>
        <v>44216</v>
      </c>
      <c r="D18" s="9">
        <f>'[1]2021'!D30</f>
        <v>300</v>
      </c>
      <c r="E18" s="9">
        <f>'[1]2021'!E30</f>
        <v>1.55</v>
      </c>
      <c r="F18" s="9">
        <f>'[1]2021'!F30</f>
        <v>1.59</v>
      </c>
      <c r="G18" s="13">
        <f>'[1]2021'!G30</f>
        <v>307.74193548387098</v>
      </c>
      <c r="H18" s="9">
        <f>'[1]2021'!H30</f>
        <v>2.5099999999999998</v>
      </c>
      <c r="I18" s="9">
        <f>'[1]2021'!I30</f>
        <v>0</v>
      </c>
      <c r="J18" s="11">
        <f>'[1]2021'!J30</f>
        <v>1.4723203769140165</v>
      </c>
      <c r="K18" s="13">
        <f>'[1]2021'!K30</f>
        <v>511.43759999999997</v>
      </c>
      <c r="L18" s="14">
        <f>'[1]2021'!L30</f>
        <v>0.66190415094339605</v>
      </c>
      <c r="M18" s="13">
        <f>'[1]2021'!M30</f>
        <v>203.695664516129</v>
      </c>
      <c r="N18" s="9"/>
      <c r="O18" s="12"/>
    </row>
    <row r="19" spans="1:15" x14ac:dyDescent="0.2">
      <c r="A19" s="9" t="s">
        <v>11</v>
      </c>
      <c r="B19" s="9"/>
      <c r="C19" s="10"/>
      <c r="D19" s="9"/>
      <c r="E19" s="9"/>
      <c r="F19" s="12"/>
      <c r="G19" s="19">
        <f>SUM(G3:G18)</f>
        <v>2884.0320255689676</v>
      </c>
      <c r="H19" s="9"/>
      <c r="I19" s="9"/>
      <c r="J19" s="9"/>
      <c r="K19" s="19">
        <f>SUM(K3:K17)</f>
        <v>2474.6651999999999</v>
      </c>
      <c r="L19" s="20">
        <f>M19/G19</f>
        <v>-0.10725928936518671</v>
      </c>
      <c r="M19" s="15">
        <f>SUM(M3:M18)</f>
        <v>-309.33922556896744</v>
      </c>
      <c r="N19" s="9"/>
      <c r="O19" s="9"/>
    </row>
    <row r="20" spans="1:15" x14ac:dyDescent="0.2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3"/>
      <c r="M20" s="24"/>
      <c r="N20" s="21"/>
      <c r="O20" s="21"/>
    </row>
    <row r="21" spans="1:15" x14ac:dyDescent="0.2">
      <c r="A21" s="25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8">
        <f ca="1">M1</f>
        <v>44359</v>
      </c>
      <c r="N21" s="26"/>
      <c r="O21" s="27"/>
    </row>
    <row r="22" spans="1:15" x14ac:dyDescent="0.2">
      <c r="A22" s="7" t="str">
        <f>A2</f>
        <v>Investment</v>
      </c>
      <c r="B22" s="7" t="str">
        <f t="shared" ref="B22:M22" si="0">B2</f>
        <v>Ticker</v>
      </c>
      <c r="C22" s="7" t="str">
        <f t="shared" si="0"/>
        <v>Buy date</v>
      </c>
      <c r="D22" s="7" t="str">
        <f t="shared" si="0"/>
        <v>Shares</v>
      </c>
      <c r="E22" s="7" t="str">
        <f t="shared" si="0"/>
        <v>exch. rate buy</v>
      </c>
      <c r="F22" s="7" t="str">
        <f t="shared" si="0"/>
        <v>Buy price</v>
      </c>
      <c r="G22" s="7" t="str">
        <f t="shared" si="0"/>
        <v>Euro spent</v>
      </c>
      <c r="H22" s="7" t="str">
        <f t="shared" si="0"/>
        <v>Price now</v>
      </c>
      <c r="I22" s="7" t="str">
        <f t="shared" si="0"/>
        <v>Dividends</v>
      </c>
      <c r="J22" s="7" t="str">
        <f t="shared" si="0"/>
        <v>exch. Rate now</v>
      </c>
      <c r="K22" s="7" t="str">
        <f t="shared" si="0"/>
        <v>Euro now</v>
      </c>
      <c r="L22" s="7" t="str">
        <f t="shared" si="0"/>
        <v>Return%</v>
      </c>
      <c r="M22" s="7" t="str">
        <f t="shared" si="0"/>
        <v>Return€</v>
      </c>
      <c r="N22" s="7"/>
      <c r="O22" s="7"/>
    </row>
    <row r="23" spans="1:15" x14ac:dyDescent="0.2">
      <c r="A23" s="9" t="s">
        <v>13</v>
      </c>
      <c r="B23" s="9" t="s">
        <v>14</v>
      </c>
      <c r="C23" s="10">
        <f>'[1]2021'!C68</f>
        <v>44152</v>
      </c>
      <c r="D23" s="12">
        <f>'[1]2021'!D68</f>
        <v>0.09</v>
      </c>
      <c r="E23" s="11">
        <f>'[1]2021'!E76</f>
        <v>1</v>
      </c>
      <c r="F23" s="13">
        <v>0</v>
      </c>
      <c r="G23" s="13">
        <v>0</v>
      </c>
      <c r="H23" s="13">
        <f>'[1]2021'!H68</f>
        <v>29140.412899999999</v>
      </c>
      <c r="I23" s="29">
        <v>0</v>
      </c>
      <c r="J23" s="11">
        <f>'[1]2021'!J76</f>
        <v>1</v>
      </c>
      <c r="K23" s="13">
        <f>'[1]2021'!K68</f>
        <v>2622.6371609999997</v>
      </c>
      <c r="L23" s="14">
        <f>'[1]2021'!L68</f>
        <v>3.4394763312142804</v>
      </c>
      <c r="M23" s="13">
        <f>K23</f>
        <v>2622.6371609999997</v>
      </c>
      <c r="N23" s="7"/>
      <c r="O23" s="17" t="s">
        <v>3</v>
      </c>
    </row>
    <row r="24" spans="1:15" x14ac:dyDescent="0.2">
      <c r="A24" s="9" t="s">
        <v>15</v>
      </c>
      <c r="B24" s="9" t="s">
        <v>16</v>
      </c>
      <c r="C24" s="10">
        <f>'[1]2021'!C76</f>
        <v>44155</v>
      </c>
      <c r="D24" s="12">
        <f>'[1]2021'!D76</f>
        <v>1</v>
      </c>
      <c r="E24" s="11">
        <f>'[1]2021'!E83</f>
        <v>1.1000000000000001</v>
      </c>
      <c r="F24" s="13">
        <v>0</v>
      </c>
      <c r="G24" s="13">
        <v>0</v>
      </c>
      <c r="H24" s="13">
        <f>'[1]2021'!H76</f>
        <v>1897.1020000000001</v>
      </c>
      <c r="I24" s="29">
        <v>0</v>
      </c>
      <c r="J24" s="11">
        <f>'[1]2021'!J83</f>
        <v>1.2079</v>
      </c>
      <c r="K24" s="13">
        <f>'[1]2021'!K76</f>
        <v>1897.1020000000001</v>
      </c>
      <c r="L24" s="14">
        <f>'[1]2021'!L76</f>
        <v>8.9485943396226411</v>
      </c>
      <c r="M24" s="13">
        <f>K24</f>
        <v>1897.1020000000001</v>
      </c>
      <c r="N24" s="7"/>
      <c r="O24" s="17" t="s">
        <v>3</v>
      </c>
    </row>
    <row r="25" spans="1:15" x14ac:dyDescent="0.2">
      <c r="A25" s="9" t="s">
        <v>17</v>
      </c>
      <c r="B25" s="9" t="str">
        <f>'[1]2021'!B78</f>
        <v>GRT</v>
      </c>
      <c r="C25" s="10">
        <f>'[1]2021'!C78</f>
        <v>44185</v>
      </c>
      <c r="D25" s="9">
        <f>'[1]2021'!D78</f>
        <v>175</v>
      </c>
      <c r="E25" s="11">
        <f>'[1]2021'!E78</f>
        <v>1</v>
      </c>
      <c r="F25" s="13">
        <v>0</v>
      </c>
      <c r="G25" s="13">
        <v>0</v>
      </c>
      <c r="H25" s="13">
        <f>'[1]2021'!H78</f>
        <v>0.48199999999999998</v>
      </c>
      <c r="I25" s="9">
        <f>'[1]2021'!I78</f>
        <v>0</v>
      </c>
      <c r="J25" s="11">
        <f>'[1]2021'!J78</f>
        <v>1</v>
      </c>
      <c r="K25" s="13">
        <f>'[1]2021'!K78</f>
        <v>84.35</v>
      </c>
      <c r="L25" s="14">
        <f>'[1]2021'!L78</f>
        <v>1.6066666666666665</v>
      </c>
      <c r="M25" s="13">
        <f>K25-G25</f>
        <v>84.35</v>
      </c>
      <c r="N25" s="9"/>
      <c r="O25" s="17" t="s">
        <v>3</v>
      </c>
    </row>
    <row r="26" spans="1:15" x14ac:dyDescent="0.2">
      <c r="A26" s="9" t="s">
        <v>18</v>
      </c>
      <c r="B26" s="9" t="str">
        <f>'[1]2021'!B85</f>
        <v>LINK</v>
      </c>
      <c r="C26" s="10">
        <f>'[1]2021'!C85</f>
        <v>44185</v>
      </c>
      <c r="D26" s="9">
        <f>'[1]2021'!D85</f>
        <v>4.5</v>
      </c>
      <c r="E26" s="11">
        <f>'[1]2021'!E85</f>
        <v>1</v>
      </c>
      <c r="F26" s="13">
        <v>0</v>
      </c>
      <c r="G26" s="13">
        <v>0</v>
      </c>
      <c r="H26" s="13">
        <f>'[1]2021'!H85</f>
        <v>16.850000000000001</v>
      </c>
      <c r="I26" s="9">
        <f>'[1]2021'!I85</f>
        <v>0</v>
      </c>
      <c r="J26" s="11">
        <f>'[1]2021'!J85</f>
        <v>1</v>
      </c>
      <c r="K26" s="13">
        <f>'[1]2021'!K85</f>
        <v>75.825000000000003</v>
      </c>
      <c r="L26" s="14">
        <f>'[1]2021'!L85</f>
        <v>0.53881278538812793</v>
      </c>
      <c r="M26" s="13">
        <f>K26-G26</f>
        <v>75.825000000000003</v>
      </c>
      <c r="N26" s="9"/>
      <c r="O26" s="17" t="s">
        <v>3</v>
      </c>
    </row>
    <row r="27" spans="1:15" x14ac:dyDescent="0.2">
      <c r="A27" s="9" t="s">
        <v>19</v>
      </c>
      <c r="B27" s="9" t="str">
        <f>'[1]2021'!B81</f>
        <v>XLM</v>
      </c>
      <c r="C27" s="10">
        <f>'[1]2021'!C81</f>
        <v>44186</v>
      </c>
      <c r="D27" s="9">
        <f>'[1]2021'!D81</f>
        <v>375</v>
      </c>
      <c r="E27" s="11">
        <f>'[1]2021'!E81</f>
        <v>1</v>
      </c>
      <c r="F27" s="13">
        <v>0</v>
      </c>
      <c r="G27" s="13">
        <v>0</v>
      </c>
      <c r="H27" s="13">
        <f>'[1]2021'!H81</f>
        <v>0.26</v>
      </c>
      <c r="I27" s="9">
        <f>'[1]2021'!I81</f>
        <v>0</v>
      </c>
      <c r="J27" s="11">
        <f>'[1]2021'!J81</f>
        <v>1</v>
      </c>
      <c r="K27" s="13">
        <f>'[1]2021'!K81</f>
        <v>97.5</v>
      </c>
      <c r="L27" s="14">
        <f>'[1]2021'!L81-1</f>
        <v>0.92592592592592604</v>
      </c>
      <c r="M27" s="13">
        <f>K27</f>
        <v>97.5</v>
      </c>
      <c r="N27" s="9"/>
      <c r="O27" s="17" t="s">
        <v>3</v>
      </c>
    </row>
    <row r="28" spans="1:15" x14ac:dyDescent="0.2">
      <c r="A28" s="9" t="s">
        <v>20</v>
      </c>
      <c r="B28" s="9" t="str">
        <f>'[1]2021'!B82</f>
        <v>ALGO</v>
      </c>
      <c r="C28" s="10">
        <f>'[1]2021'!C82</f>
        <v>44189</v>
      </c>
      <c r="D28" s="9">
        <f>'[1]2021'!D82</f>
        <v>138</v>
      </c>
      <c r="E28" s="11">
        <f>'[1]2021'!E82</f>
        <v>1</v>
      </c>
      <c r="F28" s="13">
        <v>0</v>
      </c>
      <c r="G28" s="13">
        <v>0</v>
      </c>
      <c r="H28" s="13">
        <f>'[1]2021'!H82</f>
        <v>0.78</v>
      </c>
      <c r="I28" s="9">
        <f>'[1]2021'!I82</f>
        <v>2.4759000000000002</v>
      </c>
      <c r="J28" s="11">
        <f>'[1]2021'!J82</f>
        <v>1</v>
      </c>
      <c r="K28" s="13">
        <f>'[1]2021'!K82</f>
        <v>109.571202</v>
      </c>
      <c r="L28" s="14">
        <f>'[1]2021'!L82</f>
        <v>2.13955799680231</v>
      </c>
      <c r="M28" s="13">
        <f>K28</f>
        <v>109.571202</v>
      </c>
      <c r="N28" s="9"/>
      <c r="O28" s="17" t="s">
        <v>3</v>
      </c>
    </row>
    <row r="29" spans="1:15" x14ac:dyDescent="0.2">
      <c r="A29" s="9" t="s">
        <v>21</v>
      </c>
      <c r="B29" s="9" t="s">
        <v>22</v>
      </c>
      <c r="C29" s="10"/>
      <c r="D29" s="9"/>
      <c r="E29" s="11"/>
      <c r="F29" s="13"/>
      <c r="G29" s="13"/>
      <c r="H29" s="13"/>
      <c r="I29" s="9"/>
      <c r="J29" s="11"/>
      <c r="K29" s="13"/>
      <c r="L29" s="14"/>
      <c r="M29" s="13">
        <v>-98</v>
      </c>
      <c r="N29" s="13"/>
      <c r="O29" s="30" t="s">
        <v>23</v>
      </c>
    </row>
    <row r="30" spans="1:15" x14ac:dyDescent="0.2">
      <c r="A30" s="9" t="s">
        <v>24</v>
      </c>
      <c r="B30" s="9" t="str">
        <f>'[1]2021'!B86</f>
        <v>ATOM</v>
      </c>
      <c r="C30" s="10">
        <f>'[1]2021'!C86</f>
        <v>44197</v>
      </c>
      <c r="D30" s="9">
        <f>'[1]2021'!D86</f>
        <v>10</v>
      </c>
      <c r="E30" s="11">
        <f>'[1]2021'!E86</f>
        <v>1</v>
      </c>
      <c r="F30" s="13">
        <v>0</v>
      </c>
      <c r="G30" s="13">
        <v>0</v>
      </c>
      <c r="H30" s="13">
        <f>'[1]2021'!H86</f>
        <v>9.34</v>
      </c>
      <c r="I30" s="9">
        <f>'[1]2021'!I86</f>
        <v>9.8599999999999993E-2</v>
      </c>
      <c r="J30" s="11">
        <f>'[1]2021'!J86</f>
        <v>1</v>
      </c>
      <c r="K30" s="13">
        <f>'[1]2021'!K86</f>
        <v>94.385999999999996</v>
      </c>
      <c r="L30" s="14">
        <f>'[1]2021'!L86</f>
        <v>0.9067878787878787</v>
      </c>
      <c r="M30" s="19">
        <f>K30</f>
        <v>94.385999999999996</v>
      </c>
      <c r="N30" s="9"/>
      <c r="O30" s="17" t="s">
        <v>3</v>
      </c>
    </row>
    <row r="31" spans="1:15" x14ac:dyDescent="0.2">
      <c r="A31" s="9" t="s">
        <v>25</v>
      </c>
      <c r="B31" s="9" t="str">
        <f>'[1]2021'!B94</f>
        <v>LTC</v>
      </c>
      <c r="C31" s="10">
        <f>'[1]2021'!C94</f>
        <v>44202</v>
      </c>
      <c r="D31" s="9">
        <f>'[1]2021'!D94</f>
        <v>0.4</v>
      </c>
      <c r="E31" s="11">
        <f>'[1]2021'!E94</f>
        <v>1</v>
      </c>
      <c r="F31" s="13">
        <v>0</v>
      </c>
      <c r="G31" s="13">
        <v>0</v>
      </c>
      <c r="H31" s="13">
        <f>'[1]2021'!H94</f>
        <v>128.90989999999999</v>
      </c>
      <c r="I31" s="9">
        <f>'[1]2021'!I94</f>
        <v>0</v>
      </c>
      <c r="J31" s="11">
        <f>'[1]2021'!J94</f>
        <v>1</v>
      </c>
      <c r="K31" s="13">
        <f>'[1]2021'!K94</f>
        <v>51.563960000000002</v>
      </c>
      <c r="L31" s="14">
        <f>'[1]2021'!L94</f>
        <v>-4.511185185185182E-2</v>
      </c>
      <c r="M31" s="19">
        <f>K31</f>
        <v>51.563960000000002</v>
      </c>
      <c r="N31" s="9"/>
      <c r="O31" s="17" t="s">
        <v>3</v>
      </c>
    </row>
    <row r="32" spans="1:15" x14ac:dyDescent="0.2">
      <c r="A32" s="9" t="s">
        <v>26</v>
      </c>
      <c r="B32" s="9" t="str">
        <f>'[1]2021'!B84</f>
        <v>COMP</v>
      </c>
      <c r="C32" s="10">
        <f>'[1]2021'!C84</f>
        <v>44206</v>
      </c>
      <c r="D32" s="9">
        <f>'[1]2021'!D84</f>
        <v>0.5</v>
      </c>
      <c r="E32" s="11">
        <f>'[1]2021'!E84</f>
        <v>1</v>
      </c>
      <c r="F32" s="13">
        <v>0</v>
      </c>
      <c r="G32" s="13">
        <v>0</v>
      </c>
      <c r="H32" s="13">
        <f>'[1]2021'!H84</f>
        <v>235.61</v>
      </c>
      <c r="I32" s="9">
        <f>'[1]2021'!I84</f>
        <v>0</v>
      </c>
      <c r="J32" s="11">
        <f>'[1]2021'!J84</f>
        <v>1</v>
      </c>
      <c r="K32" s="13">
        <f>'[1]2021'!K84</f>
        <v>117.80500000000001</v>
      </c>
      <c r="L32" s="14">
        <f>'[1]2021'!L84</f>
        <v>0.46132853687279057</v>
      </c>
      <c r="M32" s="19">
        <f>K32</f>
        <v>117.80500000000001</v>
      </c>
      <c r="N32" s="9"/>
      <c r="O32" s="17" t="s">
        <v>3</v>
      </c>
    </row>
    <row r="33" spans="1:15" x14ac:dyDescent="0.2">
      <c r="A33" s="9" t="s">
        <v>27</v>
      </c>
      <c r="B33" s="9" t="str">
        <f>'[1]2021'!B89</f>
        <v>DASH</v>
      </c>
      <c r="C33" s="10">
        <f>'[1]2021'!C89</f>
        <v>44238</v>
      </c>
      <c r="D33" s="9">
        <f>'[1]2021'!D89</f>
        <v>0.4</v>
      </c>
      <c r="E33" s="11">
        <f>'[1]2021'!E89</f>
        <v>1</v>
      </c>
      <c r="F33" s="13">
        <v>0</v>
      </c>
      <c r="G33" s="13">
        <v>0</v>
      </c>
      <c r="H33" s="13">
        <f>'[1]2021'!H89</f>
        <v>130.4</v>
      </c>
      <c r="I33" s="9">
        <f>'[1]2021'!I89</f>
        <v>0</v>
      </c>
      <c r="J33" s="11">
        <f>'[1]2021'!J89</f>
        <v>1</v>
      </c>
      <c r="K33" s="13">
        <f>'[1]2021'!K89</f>
        <v>52.160000000000004</v>
      </c>
      <c r="L33" s="14">
        <f>'[1]2021'!L89</f>
        <v>7.8220605258805989E-2</v>
      </c>
      <c r="M33" s="19">
        <f>K33</f>
        <v>52.160000000000004</v>
      </c>
      <c r="N33" s="9"/>
      <c r="O33" s="17" t="s">
        <v>3</v>
      </c>
    </row>
    <row r="34" spans="1:15" x14ac:dyDescent="0.2">
      <c r="A34" s="9" t="s">
        <v>28</v>
      </c>
      <c r="B34" s="9" t="str">
        <f>'[1]2021'!B93</f>
        <v>FIL</v>
      </c>
      <c r="C34" s="10">
        <f>'[1]2021'!C93</f>
        <v>44243</v>
      </c>
      <c r="D34" s="12">
        <f>'[1]2021'!D93</f>
        <v>0.7</v>
      </c>
      <c r="E34" s="11">
        <f>'[1]2021'!E93</f>
        <v>1</v>
      </c>
      <c r="F34" s="13">
        <v>0</v>
      </c>
      <c r="G34" s="13">
        <v>0</v>
      </c>
      <c r="H34" s="13">
        <f>'[1]2021'!H93</f>
        <v>56.36</v>
      </c>
      <c r="I34" s="9">
        <f>'[1]2021'!I93</f>
        <v>0</v>
      </c>
      <c r="J34" s="11">
        <f>'[1]2021'!J93</f>
        <v>1</v>
      </c>
      <c r="K34" s="13">
        <f>'[1]2021'!K93</f>
        <v>39.451999999999998</v>
      </c>
      <c r="L34" s="14">
        <f>'[1]2021'!L93</f>
        <v>0.59795860504678189</v>
      </c>
      <c r="M34" s="13">
        <f>K34</f>
        <v>39.451999999999998</v>
      </c>
      <c r="N34" s="9"/>
      <c r="O34" s="17" t="s">
        <v>3</v>
      </c>
    </row>
    <row r="35" spans="1:15" x14ac:dyDescent="0.2">
      <c r="A35" s="9" t="s">
        <v>29</v>
      </c>
      <c r="B35" s="9" t="str">
        <f>'[1]2021'!B56</f>
        <v>BAND</v>
      </c>
      <c r="C35" s="10">
        <f>'[1]2021'!C56</f>
        <v>44249</v>
      </c>
      <c r="D35" s="9">
        <f>'[1]2021'!D56</f>
        <v>8</v>
      </c>
      <c r="E35" s="11">
        <f>'[1]2021'!E56</f>
        <v>1</v>
      </c>
      <c r="F35" s="13">
        <f>'[1]2021'!F56</f>
        <v>12.22</v>
      </c>
      <c r="G35" s="13">
        <f>'[1]2021'!G56</f>
        <v>97.76</v>
      </c>
      <c r="H35" s="13">
        <f>'[1]2021'!H56</f>
        <v>5.18</v>
      </c>
      <c r="I35" s="9">
        <f>'[1]2021'!I56</f>
        <v>0</v>
      </c>
      <c r="J35" s="11">
        <f>'[1]2021'!J56</f>
        <v>1</v>
      </c>
      <c r="K35" s="13">
        <f>'[1]2021'!K56</f>
        <v>41.44</v>
      </c>
      <c r="L35" s="14">
        <f>'[1]2021'!L56</f>
        <v>-0.5761047463175123</v>
      </c>
      <c r="M35" s="13">
        <f>'[1]2021'!M56</f>
        <v>-56.320000000000007</v>
      </c>
      <c r="N35" s="9"/>
      <c r="O35" s="9"/>
    </row>
    <row r="36" spans="1:15" x14ac:dyDescent="0.2">
      <c r="A36" s="9" t="str">
        <f>'[1]2021'!A57</f>
        <v>12. Tezos</v>
      </c>
      <c r="B36" s="9" t="str">
        <f>'[1]2021'!B57</f>
        <v>XTZ</v>
      </c>
      <c r="C36" s="10">
        <f>'[1]2021'!C57</f>
        <v>44264</v>
      </c>
      <c r="D36" s="9">
        <f>'[1]2021'!D57</f>
        <v>27</v>
      </c>
      <c r="E36" s="11">
        <f>'[1]2021'!E57</f>
        <v>1</v>
      </c>
      <c r="F36" s="13">
        <f>'[1]2021'!F57</f>
        <v>3.72</v>
      </c>
      <c r="G36" s="13">
        <f>'[1]2021'!G57</f>
        <v>100.44000000000001</v>
      </c>
      <c r="H36" s="13">
        <f>'[1]2021'!H57</f>
        <v>2.46</v>
      </c>
      <c r="I36" s="9">
        <f>'[1]2021'!I57</f>
        <v>0</v>
      </c>
      <c r="J36" s="11">
        <f>'[1]2021'!J57</f>
        <v>1</v>
      </c>
      <c r="K36" s="13">
        <f>'[1]2021'!K57</f>
        <v>66.42</v>
      </c>
      <c r="L36" s="14">
        <f>'[1]2021'!L57</f>
        <v>-0.33870967741935493</v>
      </c>
      <c r="M36" s="13">
        <f>'[1]2021'!M57</f>
        <v>-34.02000000000001</v>
      </c>
      <c r="N36" s="9"/>
      <c r="O36" s="9"/>
    </row>
    <row r="37" spans="1:15" x14ac:dyDescent="0.2">
      <c r="A37" s="9" t="str">
        <f>'[1]2021'!A58</f>
        <v>13. Numeraire</v>
      </c>
      <c r="B37" s="9" t="str">
        <f>'[1]2021'!B58</f>
        <v>NMR</v>
      </c>
      <c r="C37" s="10">
        <f>'[1]2021'!C58</f>
        <v>44264</v>
      </c>
      <c r="D37" s="9">
        <f>'[1]2021'!D58</f>
        <v>1.1299999999999999</v>
      </c>
      <c r="E37" s="11">
        <f>'[1]2021'!E58</f>
        <v>1</v>
      </c>
      <c r="F37" s="13">
        <v>0</v>
      </c>
      <c r="G37" s="13">
        <v>0</v>
      </c>
      <c r="H37" s="13">
        <f>'[1]2021'!H58</f>
        <v>30.6</v>
      </c>
      <c r="I37" s="9">
        <f>'[1]2021'!I58</f>
        <v>0</v>
      </c>
      <c r="J37" s="11">
        <f>'[1]2021'!J58</f>
        <v>1</v>
      </c>
      <c r="K37" s="13">
        <f>'[1]2021'!K58</f>
        <v>34.577999999999996</v>
      </c>
      <c r="L37" s="14">
        <f>'[1]2021'!L58</f>
        <v>-0.12944523470839264</v>
      </c>
      <c r="M37" s="13">
        <f>K37</f>
        <v>34.577999999999996</v>
      </c>
      <c r="N37" s="9"/>
      <c r="O37" s="17" t="s">
        <v>30</v>
      </c>
    </row>
    <row r="38" spans="1:15" x14ac:dyDescent="0.2">
      <c r="A38" s="9" t="str">
        <f>'[1]2021'!A59</f>
        <v>14. Uniswap</v>
      </c>
      <c r="B38" s="9" t="str">
        <f>'[1]2021'!B59</f>
        <v>UNI</v>
      </c>
      <c r="C38" s="10">
        <f>'[1]2021'!C59</f>
        <v>44268</v>
      </c>
      <c r="D38" s="9">
        <f>'[1]2021'!D59</f>
        <v>4</v>
      </c>
      <c r="E38" s="11">
        <f>'[1]2021'!E59</f>
        <v>1</v>
      </c>
      <c r="F38" s="13">
        <f>'[1]2021'!F59</f>
        <v>27.49</v>
      </c>
      <c r="G38" s="13">
        <f>'[1]2021'!G59</f>
        <v>109.96</v>
      </c>
      <c r="H38" s="13">
        <f>'[1]2021'!H59</f>
        <v>16.850000000000001</v>
      </c>
      <c r="I38" s="9">
        <f>'[1]2021'!I59</f>
        <v>0</v>
      </c>
      <c r="J38" s="11">
        <f>'[1]2021'!J59</f>
        <v>1</v>
      </c>
      <c r="K38" s="13">
        <f>'[1]2021'!K59</f>
        <v>67.400000000000006</v>
      </c>
      <c r="L38" s="14">
        <f>'[1]2021'!L59</f>
        <v>-0.38704983630411049</v>
      </c>
      <c r="M38" s="13">
        <f>'[1]2021'!M59</f>
        <v>-42.559999999999988</v>
      </c>
      <c r="N38" s="9"/>
      <c r="O38" s="9"/>
    </row>
    <row r="39" spans="1:15" x14ac:dyDescent="0.2">
      <c r="A39" s="9" t="str">
        <f>'[1]2021'!A60</f>
        <v>15. Sushiswap</v>
      </c>
      <c r="B39" s="9" t="str">
        <f>'[1]2021'!B60</f>
        <v>SUSHI</v>
      </c>
      <c r="C39" s="10">
        <f>'[1]2021'!C60</f>
        <v>44270</v>
      </c>
      <c r="D39" s="9">
        <f>'[1]2021'!D60</f>
        <v>5.75</v>
      </c>
      <c r="E39" s="11">
        <f>'[1]2021'!E60</f>
        <v>1</v>
      </c>
      <c r="F39" s="13">
        <f>'[1]2021'!F60</f>
        <v>16.86</v>
      </c>
      <c r="G39" s="13">
        <f>'[1]2021'!G60</f>
        <v>96.944999999999993</v>
      </c>
      <c r="H39" s="13">
        <f>'[1]2021'!H60</f>
        <v>6.54</v>
      </c>
      <c r="I39" s="9">
        <f>'[1]2021'!I60</f>
        <v>0</v>
      </c>
      <c r="J39" s="11">
        <f>'[1]2021'!J60</f>
        <v>1</v>
      </c>
      <c r="K39" s="13">
        <f>'[1]2021'!K60</f>
        <v>37.604999999999997</v>
      </c>
      <c r="L39" s="14">
        <f>'[1]2021'!L60</f>
        <v>-0.61209964412811391</v>
      </c>
      <c r="M39" s="13">
        <f>'[1]2021'!M60</f>
        <v>-59.339999999999996</v>
      </c>
      <c r="N39" s="9"/>
      <c r="O39" s="9"/>
    </row>
    <row r="40" spans="1:15" x14ac:dyDescent="0.2">
      <c r="A40" s="9" t="s">
        <v>31</v>
      </c>
      <c r="B40" s="9" t="str">
        <f>'[1]2021'!B95</f>
        <v>BCH</v>
      </c>
      <c r="C40" s="10">
        <f>'[1]2021'!C95</f>
        <v>44277</v>
      </c>
      <c r="D40" s="9">
        <f>'[1]2021'!D95</f>
        <v>0.11</v>
      </c>
      <c r="E40" s="11">
        <v>1</v>
      </c>
      <c r="F40" s="13">
        <v>0</v>
      </c>
      <c r="G40" s="13">
        <v>0</v>
      </c>
      <c r="H40" s="13">
        <f>'[1]2021'!H95</f>
        <v>458.827</v>
      </c>
      <c r="I40" s="9">
        <f>'[1]2021'!I95</f>
        <v>0</v>
      </c>
      <c r="J40" s="11">
        <f>'[1]2021'!J95</f>
        <v>1</v>
      </c>
      <c r="K40" s="31">
        <f>'[1]2021'!K95</f>
        <v>50.470970000000001</v>
      </c>
      <c r="L40" s="14">
        <f>'[1]2021'!L95</f>
        <v>4.5164009111617359E-2</v>
      </c>
      <c r="M40" s="31">
        <f>K40</f>
        <v>50.470970000000001</v>
      </c>
      <c r="N40" s="9"/>
      <c r="O40" s="17" t="s">
        <v>3</v>
      </c>
    </row>
    <row r="41" spans="1:15" x14ac:dyDescent="0.2">
      <c r="A41" s="9" t="str">
        <f>'[1]2021'!A61</f>
        <v>17. EOS</v>
      </c>
      <c r="B41" s="9" t="str">
        <f>'[1]2021'!B61</f>
        <v>EOS</v>
      </c>
      <c r="C41" s="10">
        <f>'[1]2021'!C61</f>
        <v>44280</v>
      </c>
      <c r="D41" s="9">
        <f>'[1]2021'!D61</f>
        <v>13.25</v>
      </c>
      <c r="E41" s="11">
        <f>'[1]2021'!E61</f>
        <v>1</v>
      </c>
      <c r="F41" s="13">
        <v>0</v>
      </c>
      <c r="G41" s="13">
        <v>0</v>
      </c>
      <c r="H41" s="13">
        <f>'[1]2021'!H61</f>
        <v>3.88</v>
      </c>
      <c r="I41" s="9">
        <f>'[1]2021'!I61</f>
        <v>0</v>
      </c>
      <c r="J41" s="11">
        <f>'[1]2021'!J61</f>
        <v>1</v>
      </c>
      <c r="K41" s="13">
        <f>'[1]2021'!K61</f>
        <v>51.41</v>
      </c>
      <c r="L41" s="14">
        <f>'[1]2021'!L61</f>
        <v>0.23566878980891701</v>
      </c>
      <c r="M41" s="13">
        <f>K41</f>
        <v>51.41</v>
      </c>
      <c r="N41" s="9"/>
      <c r="O41" s="17" t="s">
        <v>30</v>
      </c>
    </row>
    <row r="42" spans="1:15" x14ac:dyDescent="0.2">
      <c r="A42" s="9" t="s">
        <v>32</v>
      </c>
      <c r="B42" s="9" t="str">
        <f>'[1]2021'!B97</f>
        <v>ADA</v>
      </c>
      <c r="C42" s="10">
        <f>'[1]2021'!C97</f>
        <v>44294</v>
      </c>
      <c r="D42" s="9">
        <f>'[1]2021'!D97</f>
        <v>50</v>
      </c>
      <c r="E42" s="11">
        <f>'[1]2021'!E97</f>
        <v>1</v>
      </c>
      <c r="F42" s="13">
        <v>0</v>
      </c>
      <c r="G42" s="13">
        <v>0</v>
      </c>
      <c r="H42" s="13">
        <f>'[1]2021'!H97</f>
        <v>1.1399999999999999</v>
      </c>
      <c r="I42" s="9">
        <f>'[1]2021'!I97</f>
        <v>0</v>
      </c>
      <c r="J42" s="11">
        <f>'[1]2021'!J97</f>
        <v>1</v>
      </c>
      <c r="K42" s="13">
        <f>'[1]2021'!K97</f>
        <v>56.999999999999993</v>
      </c>
      <c r="L42" s="14">
        <f>'[1]2021'!L97</f>
        <v>0.10679611650485422</v>
      </c>
      <c r="M42" s="13">
        <f>K42</f>
        <v>56.999999999999993</v>
      </c>
      <c r="N42" s="9"/>
      <c r="O42" s="17" t="s">
        <v>3</v>
      </c>
    </row>
    <row r="43" spans="1:15" x14ac:dyDescent="0.2">
      <c r="A43" s="9" t="str">
        <f>'[1]2021'!A62</f>
        <v>19. Decentraland</v>
      </c>
      <c r="B43" s="9" t="str">
        <f>'[1]2021'!B62</f>
        <v>MANA</v>
      </c>
      <c r="C43" s="10">
        <f>'[1]2021'!C62</f>
        <v>44309</v>
      </c>
      <c r="D43" s="9">
        <f>'[1]2021'!D62</f>
        <v>110</v>
      </c>
      <c r="E43" s="11">
        <f>'[1]2021'!E62</f>
        <v>1</v>
      </c>
      <c r="F43" s="13">
        <f>'[1]2021'!F62</f>
        <v>0.91</v>
      </c>
      <c r="G43" s="13">
        <f>'[1]2021'!G62</f>
        <v>100.10000000000001</v>
      </c>
      <c r="H43" s="13">
        <f>'[1]2021'!H62</f>
        <v>0.52</v>
      </c>
      <c r="I43" s="9">
        <f>'[1]2021'!I62</f>
        <v>0</v>
      </c>
      <c r="J43" s="11">
        <f>'[1]2021'!J62</f>
        <v>1</v>
      </c>
      <c r="K43" s="13">
        <f>'[1]2021'!K62</f>
        <v>57.2</v>
      </c>
      <c r="L43" s="14">
        <f>'[1]2021'!L62</f>
        <v>-0.4285714285714286</v>
      </c>
      <c r="M43" s="13">
        <f>'[1]2021'!M62</f>
        <v>-42.900000000000006</v>
      </c>
      <c r="N43" s="9"/>
      <c r="O43" s="9"/>
    </row>
    <row r="44" spans="1:15" x14ac:dyDescent="0.2">
      <c r="A44" s="9" t="str">
        <f>'[1]2021'!A63</f>
        <v>20. AmpleForth Gov token</v>
      </c>
      <c r="B44" s="9" t="str">
        <f>'[1]2021'!B63</f>
        <v>FORTH</v>
      </c>
      <c r="C44" s="10">
        <f>'[1]2021'!C63</f>
        <v>44309</v>
      </c>
      <c r="D44" s="9">
        <f>'[1]2021'!D63</f>
        <v>3.6</v>
      </c>
      <c r="E44" s="11">
        <f>'[1]2021'!E63</f>
        <v>1</v>
      </c>
      <c r="F44" s="13">
        <f>'[1]2021'!F63</f>
        <v>27.78</v>
      </c>
      <c r="G44" s="13">
        <f>'[1]2021'!G63</f>
        <v>100.00800000000001</v>
      </c>
      <c r="H44" s="13">
        <f>'[1]2021'!H63</f>
        <v>12.5</v>
      </c>
      <c r="I44" s="9">
        <f>'[1]2021'!I63</f>
        <v>0</v>
      </c>
      <c r="J44" s="11">
        <f>'[1]2021'!J63</f>
        <v>1</v>
      </c>
      <c r="K44" s="13">
        <f>'[1]2021'!K63</f>
        <v>45</v>
      </c>
      <c r="L44" s="14">
        <f>'[1]2021'!L63</f>
        <v>-0.55003599712023044</v>
      </c>
      <c r="M44" s="13">
        <f>'[1]2021'!M63</f>
        <v>-55.00800000000001</v>
      </c>
      <c r="N44" s="9"/>
      <c r="O44" s="9"/>
    </row>
    <row r="45" spans="1:15" x14ac:dyDescent="0.2">
      <c r="A45" s="9" t="s">
        <v>33</v>
      </c>
      <c r="B45" s="9" t="s">
        <v>14</v>
      </c>
      <c r="C45" s="10">
        <v>44239</v>
      </c>
      <c r="D45" s="9"/>
      <c r="E45" s="11"/>
      <c r="F45" s="9"/>
      <c r="G45" s="13"/>
      <c r="H45" s="9"/>
      <c r="I45" s="9"/>
      <c r="J45" s="11"/>
      <c r="K45" s="13"/>
      <c r="L45" s="13"/>
      <c r="M45" s="13">
        <v>2293</v>
      </c>
      <c r="N45" s="9"/>
      <c r="O45" s="9"/>
    </row>
    <row r="46" spans="1:15" x14ac:dyDescent="0.2">
      <c r="A46" s="9" t="s">
        <v>34</v>
      </c>
      <c r="B46" s="9" t="s">
        <v>16</v>
      </c>
      <c r="C46" s="10">
        <v>44239</v>
      </c>
      <c r="D46" s="9"/>
      <c r="E46" s="11"/>
      <c r="F46" s="9"/>
      <c r="G46" s="13"/>
      <c r="H46" s="9"/>
      <c r="I46" s="9"/>
      <c r="J46" s="11"/>
      <c r="K46" s="13"/>
      <c r="L46" s="13"/>
      <c r="M46" s="13">
        <v>1525</v>
      </c>
      <c r="N46" s="9"/>
      <c r="O46" s="9"/>
    </row>
    <row r="47" spans="1:15" x14ac:dyDescent="0.2">
      <c r="A47" s="9" t="s">
        <v>33</v>
      </c>
      <c r="B47" s="9" t="s">
        <v>14</v>
      </c>
      <c r="C47" s="10">
        <v>44298</v>
      </c>
      <c r="D47" s="9"/>
      <c r="E47" s="11"/>
      <c r="F47" s="9"/>
      <c r="G47" s="13"/>
      <c r="H47" s="9"/>
      <c r="I47" s="9"/>
      <c r="J47" s="11"/>
      <c r="K47" s="13"/>
      <c r="L47" s="13"/>
      <c r="M47" s="13">
        <v>500</v>
      </c>
      <c r="N47" s="9"/>
      <c r="O47" s="9"/>
    </row>
    <row r="48" spans="1:15" x14ac:dyDescent="0.2">
      <c r="A48" s="9" t="s">
        <v>34</v>
      </c>
      <c r="B48" s="9" t="s">
        <v>16</v>
      </c>
      <c r="C48" s="10">
        <v>44298</v>
      </c>
      <c r="D48" s="9"/>
      <c r="E48" s="11"/>
      <c r="F48" s="9"/>
      <c r="G48" s="13"/>
      <c r="H48" s="9"/>
      <c r="I48" s="9"/>
      <c r="J48" s="11"/>
      <c r="K48" s="13"/>
      <c r="L48" s="13"/>
      <c r="M48" s="13">
        <v>893</v>
      </c>
      <c r="N48" s="9"/>
      <c r="O48" s="9"/>
    </row>
    <row r="49" spans="1:15" x14ac:dyDescent="0.2">
      <c r="A49" s="9" t="s">
        <v>35</v>
      </c>
      <c r="B49" s="9" t="s">
        <v>36</v>
      </c>
      <c r="C49" s="10">
        <v>44298</v>
      </c>
      <c r="D49" s="9"/>
      <c r="E49" s="11"/>
      <c r="F49" s="9"/>
      <c r="G49" s="13"/>
      <c r="H49" s="9"/>
      <c r="I49" s="9"/>
      <c r="J49" s="11"/>
      <c r="K49" s="13"/>
      <c r="L49" s="13"/>
      <c r="M49" s="13">
        <v>200</v>
      </c>
      <c r="N49" s="9"/>
      <c r="O49" s="9"/>
    </row>
    <row r="50" spans="1:15" x14ac:dyDescent="0.2">
      <c r="A50" s="9" t="s">
        <v>34</v>
      </c>
      <c r="B50" s="9" t="s">
        <v>37</v>
      </c>
      <c r="C50" s="10">
        <v>44298</v>
      </c>
      <c r="D50" s="9"/>
      <c r="E50" s="11"/>
      <c r="F50" s="9"/>
      <c r="G50" s="13"/>
      <c r="H50" s="9"/>
      <c r="I50" s="9"/>
      <c r="J50" s="11"/>
      <c r="K50" s="13"/>
      <c r="L50" s="13"/>
      <c r="M50" s="13">
        <v>100</v>
      </c>
      <c r="N50" s="9"/>
      <c r="O50" s="9"/>
    </row>
    <row r="51" spans="1:15" x14ac:dyDescent="0.2">
      <c r="A51" s="9" t="s">
        <v>38</v>
      </c>
      <c r="B51" s="9" t="s">
        <v>39</v>
      </c>
      <c r="C51" s="10">
        <v>44298</v>
      </c>
      <c r="D51" s="9"/>
      <c r="E51" s="11"/>
      <c r="F51" s="9"/>
      <c r="G51" s="13"/>
      <c r="H51" s="9"/>
      <c r="I51" s="9"/>
      <c r="J51" s="11"/>
      <c r="K51" s="13"/>
      <c r="L51" s="13"/>
      <c r="M51" s="13">
        <v>100</v>
      </c>
      <c r="N51" s="9"/>
      <c r="O51" s="9"/>
    </row>
    <row r="52" spans="1:15" x14ac:dyDescent="0.2">
      <c r="A52" s="9" t="s">
        <v>40</v>
      </c>
      <c r="B52" s="9" t="s">
        <v>41</v>
      </c>
      <c r="C52" s="10">
        <v>44298</v>
      </c>
      <c r="D52" s="9"/>
      <c r="E52" s="11"/>
      <c r="F52" s="9"/>
      <c r="G52" s="13"/>
      <c r="H52" s="9"/>
      <c r="I52" s="9"/>
      <c r="J52" s="11"/>
      <c r="K52" s="13"/>
      <c r="L52" s="13"/>
      <c r="M52" s="13">
        <v>100</v>
      </c>
      <c r="N52" s="9"/>
      <c r="O52" s="9"/>
    </row>
    <row r="53" spans="1:15" x14ac:dyDescent="0.2">
      <c r="A53" s="9" t="s">
        <v>42</v>
      </c>
      <c r="B53" s="9" t="s">
        <v>14</v>
      </c>
      <c r="C53" s="10">
        <v>44332</v>
      </c>
      <c r="D53" s="9"/>
      <c r="E53" s="11"/>
      <c r="F53" s="9"/>
      <c r="G53" s="13"/>
      <c r="H53" s="9"/>
      <c r="I53" s="9"/>
      <c r="J53" s="11"/>
      <c r="K53" s="13"/>
      <c r="L53" s="13"/>
      <c r="M53" s="13">
        <v>250</v>
      </c>
      <c r="N53" s="9"/>
      <c r="O53" s="9"/>
    </row>
    <row r="54" spans="1:15" x14ac:dyDescent="0.2">
      <c r="A54" s="9" t="s">
        <v>11</v>
      </c>
      <c r="B54" s="9"/>
      <c r="C54" s="10"/>
      <c r="D54" s="9"/>
      <c r="E54" s="9"/>
      <c r="F54" s="9"/>
      <c r="G54" s="13">
        <f>SUM(G23:G52)</f>
        <v>605.21300000000008</v>
      </c>
      <c r="H54" s="9"/>
      <c r="I54" s="9"/>
      <c r="J54" s="9"/>
      <c r="K54" s="13">
        <f>SUM(K23:K44)</f>
        <v>5750.8762930000003</v>
      </c>
      <c r="L54" s="32">
        <f>M54/G54</f>
        <v>18.189733685495849</v>
      </c>
      <c r="M54" s="13">
        <f>SUM(M23:M53)</f>
        <v>11008.663293000001</v>
      </c>
      <c r="N54" s="9"/>
      <c r="O54" s="9"/>
    </row>
    <row r="55" spans="1:15" x14ac:dyDescent="0.2">
      <c r="A55" s="21"/>
      <c r="B55" s="21"/>
      <c r="C55" s="22"/>
      <c r="D55" s="21"/>
      <c r="E55" s="21"/>
      <c r="F55" s="21"/>
      <c r="G55" s="33"/>
      <c r="H55" s="21"/>
      <c r="I55" s="21"/>
      <c r="J55" s="21"/>
      <c r="K55" s="33"/>
      <c r="L55" s="23"/>
      <c r="M55" s="33"/>
      <c r="N55" s="21"/>
      <c r="O55" s="21"/>
    </row>
    <row r="56" spans="1:15" x14ac:dyDescent="0.2">
      <c r="A56" s="34" t="s">
        <v>43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37">
        <f ca="1">M1</f>
        <v>44359</v>
      </c>
      <c r="N56" s="35"/>
      <c r="O56" s="36"/>
    </row>
    <row r="57" spans="1:15" x14ac:dyDescent="0.2">
      <c r="A57" s="7" t="str">
        <f t="shared" ref="A57:L57" si="1">A2</f>
        <v>Investment</v>
      </c>
      <c r="B57" s="7" t="str">
        <f t="shared" si="1"/>
        <v>Ticker</v>
      </c>
      <c r="C57" s="7" t="str">
        <f t="shared" si="1"/>
        <v>Buy date</v>
      </c>
      <c r="D57" s="7" t="str">
        <f t="shared" si="1"/>
        <v>Shares</v>
      </c>
      <c r="E57" s="7" t="str">
        <f t="shared" si="1"/>
        <v>exch. rate buy</v>
      </c>
      <c r="F57" s="7" t="str">
        <f t="shared" si="1"/>
        <v>Buy price</v>
      </c>
      <c r="G57" s="7" t="str">
        <f t="shared" si="1"/>
        <v>Euro spent</v>
      </c>
      <c r="H57" s="7" t="str">
        <f t="shared" si="1"/>
        <v>Price now</v>
      </c>
      <c r="I57" s="7" t="str">
        <f t="shared" si="1"/>
        <v>Dividends</v>
      </c>
      <c r="J57" s="7" t="str">
        <f t="shared" si="1"/>
        <v>exch. Rate now</v>
      </c>
      <c r="K57" s="7" t="str">
        <f t="shared" si="1"/>
        <v>Euro now</v>
      </c>
      <c r="L57" s="7" t="str">
        <f t="shared" si="1"/>
        <v>Return%</v>
      </c>
      <c r="M57" s="7" t="str">
        <f>M2</f>
        <v>Return€</v>
      </c>
      <c r="N57" s="7"/>
      <c r="O57" s="7"/>
    </row>
    <row r="58" spans="1:15" x14ac:dyDescent="0.2">
      <c r="A58" s="9" t="s">
        <v>44</v>
      </c>
      <c r="B58" s="9" t="str">
        <f>'[1]2021'!B87</f>
        <v>NXE^</v>
      </c>
      <c r="C58" s="10">
        <f>'[1]2021'!C87</f>
        <v>43102</v>
      </c>
      <c r="D58" s="9">
        <f>'[1]2021'!D87</f>
        <v>275</v>
      </c>
      <c r="E58" s="11">
        <f>'[1]2021'!E87</f>
        <v>1.51</v>
      </c>
      <c r="F58" s="12">
        <f>'[1]2021'!F87</f>
        <v>2.1800000000000002</v>
      </c>
      <c r="G58" s="13">
        <v>0</v>
      </c>
      <c r="H58" s="38">
        <f>'[1]2021'!H87</f>
        <v>4.87</v>
      </c>
      <c r="I58" s="9">
        <f>'[1]2021'!I87</f>
        <v>0</v>
      </c>
      <c r="J58" s="11">
        <f>'[1]2021'!J87</f>
        <v>1.4723203769140165</v>
      </c>
      <c r="K58" s="13">
        <f>'[1]2021'!K87</f>
        <v>909.61860000000001</v>
      </c>
      <c r="L58" s="14">
        <f>'[1]2021'!L87</f>
        <v>1.2911160733944957</v>
      </c>
      <c r="M58" s="19">
        <f>K58</f>
        <v>909.61860000000001</v>
      </c>
      <c r="N58" s="9"/>
      <c r="O58" s="17" t="s">
        <v>3</v>
      </c>
    </row>
    <row r="59" spans="1:15" x14ac:dyDescent="0.2">
      <c r="A59" s="9" t="s">
        <v>45</v>
      </c>
      <c r="B59" s="9" t="str">
        <f>'[1]2021'!B90</f>
        <v>URG</v>
      </c>
      <c r="C59" s="10">
        <f>'[1]2021'!C90</f>
        <v>43374</v>
      </c>
      <c r="D59" s="9">
        <f>'[1]2021'!D90</f>
        <v>700</v>
      </c>
      <c r="E59" s="11">
        <f>'[1]2021'!E90</f>
        <v>1.1499999999999999</v>
      </c>
      <c r="F59" s="12">
        <f>'[1]2021'!F90</f>
        <v>0.66</v>
      </c>
      <c r="G59" s="13">
        <v>0</v>
      </c>
      <c r="H59" s="38">
        <f>'[1]2021'!H90</f>
        <v>1.66</v>
      </c>
      <c r="I59" s="9">
        <f>'[1]2021'!I90</f>
        <v>0</v>
      </c>
      <c r="J59" s="9">
        <f>'[1]2021'!J90</f>
        <v>1.2088000000000001</v>
      </c>
      <c r="K59" s="13">
        <f>'[1]2021'!K90</f>
        <v>961.2839179351422</v>
      </c>
      <c r="L59" s="14">
        <f>'[1]2021'!L90</f>
        <v>1.3928062892324968</v>
      </c>
      <c r="M59" s="19">
        <f>K59</f>
        <v>961.2839179351422</v>
      </c>
      <c r="N59" s="12"/>
      <c r="O59" s="17" t="s">
        <v>3</v>
      </c>
    </row>
    <row r="60" spans="1:15" x14ac:dyDescent="0.2">
      <c r="A60" s="9" t="s">
        <v>46</v>
      </c>
      <c r="B60" s="9" t="str">
        <f>'[1]2021'!B88</f>
        <v>URC^</v>
      </c>
      <c r="C60" s="10">
        <f>'[1]2021'!C88</f>
        <v>43822</v>
      </c>
      <c r="D60" s="9">
        <f>'[1]2021'!D88</f>
        <v>190</v>
      </c>
      <c r="E60" s="11">
        <f>'[1]2021'!E88</f>
        <v>1.51</v>
      </c>
      <c r="F60" s="12">
        <f>'[1]2021'!F88</f>
        <v>1.18</v>
      </c>
      <c r="G60" s="13">
        <v>0</v>
      </c>
      <c r="H60" s="38">
        <f>'[1]2021'!H88</f>
        <v>3.294932273262662</v>
      </c>
      <c r="I60" s="9">
        <f>'[1]2021'!I88</f>
        <v>0</v>
      </c>
      <c r="J60" s="11">
        <f>'[1]2021'!J88</f>
        <v>1.4723203769140165</v>
      </c>
      <c r="K60" s="13">
        <f>'[1]2021'!K88</f>
        <v>425.20442000000003</v>
      </c>
      <c r="L60" s="14">
        <f>'[1]2021'!L88</f>
        <v>1.8637764237288139</v>
      </c>
      <c r="M60" s="19">
        <f>K60</f>
        <v>425.20442000000003</v>
      </c>
      <c r="N60" s="12"/>
      <c r="O60" s="17" t="s">
        <v>3</v>
      </c>
    </row>
    <row r="61" spans="1:15" x14ac:dyDescent="0.2">
      <c r="A61" s="9" t="str">
        <f>'[1]2021'!A37</f>
        <v>4. IsoEnergy Ltd</v>
      </c>
      <c r="B61" s="9" t="str">
        <f>'[1]2021'!B37</f>
        <v>ISO^</v>
      </c>
      <c r="C61" s="10">
        <f>'[1]2021'!C37</f>
        <v>44229</v>
      </c>
      <c r="D61" s="9">
        <f>'[1]2021'!D37</f>
        <v>150</v>
      </c>
      <c r="E61" s="11">
        <f>'[1]2021'!E37</f>
        <v>1.55</v>
      </c>
      <c r="F61" s="12">
        <f>'[1]2021'!F37</f>
        <v>2</v>
      </c>
      <c r="G61" s="13">
        <f>'[1]2021'!G37</f>
        <v>193.54838709677418</v>
      </c>
      <c r="H61" s="38">
        <f>'[1]2021'!H37</f>
        <v>3.06</v>
      </c>
      <c r="I61" s="9">
        <f>'[1]2021'!I37</f>
        <v>0</v>
      </c>
      <c r="J61" s="11">
        <f>'[1]2021'!J37</f>
        <v>1.4723203769140165</v>
      </c>
      <c r="K61" s="13">
        <f>'[1]2021'!K37</f>
        <v>311.75280000000004</v>
      </c>
      <c r="L61" s="14">
        <f>'[1]2021'!L37</f>
        <v>0.61072280000000034</v>
      </c>
      <c r="M61" s="13">
        <f>'[1]2021'!M37</f>
        <v>118.20441290322586</v>
      </c>
      <c r="N61" s="12"/>
      <c r="O61" s="12"/>
    </row>
    <row r="62" spans="1:15" x14ac:dyDescent="0.2">
      <c r="A62" s="9" t="s">
        <v>47</v>
      </c>
      <c r="B62" s="9" t="str">
        <f>'[1]2021'!B92</f>
        <v>UEC</v>
      </c>
      <c r="C62" s="10">
        <f>'[1]2021'!C92</f>
        <v>44229</v>
      </c>
      <c r="D62" s="9">
        <f>'[1]2021'!D92</f>
        <v>75</v>
      </c>
      <c r="E62" s="9">
        <f>'[1]2021'!E92</f>
        <v>1.2022999999999999</v>
      </c>
      <c r="F62" s="12">
        <f>'[1]2021'!F92</f>
        <v>1.74</v>
      </c>
      <c r="G62" s="13">
        <v>0</v>
      </c>
      <c r="H62" s="38">
        <f>'[1]2021'!H92</f>
        <v>3.2</v>
      </c>
      <c r="I62" s="9">
        <f>'[1]2021'!I92</f>
        <v>0</v>
      </c>
      <c r="J62" s="11">
        <f>'[1]2021'!J92</f>
        <v>1.2109469605231291</v>
      </c>
      <c r="K62" s="13">
        <f>'[1]2021'!K92</f>
        <v>198.19200000000001</v>
      </c>
      <c r="L62" s="14">
        <f>'[1]2021'!L92</f>
        <v>0.82594821149425279</v>
      </c>
      <c r="M62" s="19">
        <f>K62</f>
        <v>198.19200000000001</v>
      </c>
      <c r="N62" s="12"/>
      <c r="O62" s="39" t="s">
        <v>3</v>
      </c>
    </row>
    <row r="63" spans="1:15" x14ac:dyDescent="0.2">
      <c r="A63" s="9" t="str">
        <f>'[1]2021'!A38</f>
        <v>6. Denison Mines Corp</v>
      </c>
      <c r="B63" s="9" t="str">
        <f>'[1]2021'!B38</f>
        <v>DNN</v>
      </c>
      <c r="C63" s="10">
        <f>'[1]2021'!C38</f>
        <v>44253</v>
      </c>
      <c r="D63" s="9">
        <f>'[1]2021'!D38</f>
        <v>500</v>
      </c>
      <c r="E63" s="11">
        <f>'[1]2021'!E38</f>
        <v>1.54</v>
      </c>
      <c r="F63" s="12">
        <f>'[1]2021'!F38</f>
        <v>1.01</v>
      </c>
      <c r="G63" s="13">
        <f>'[1]2021'!G38</f>
        <v>327.9220779220779</v>
      </c>
      <c r="H63" s="38">
        <f>'[1]2021'!H38</f>
        <v>1.41</v>
      </c>
      <c r="I63" s="9">
        <f>'[1]2021'!I38</f>
        <v>0</v>
      </c>
      <c r="J63" s="11">
        <f>'[1]2021'!J38</f>
        <v>1.4723203769140165</v>
      </c>
      <c r="K63" s="13">
        <f>'[1]2021'!K38</f>
        <v>478.83599999999996</v>
      </c>
      <c r="L63" s="14">
        <f>'[1]2021'!L38</f>
        <v>0.46021275247524746</v>
      </c>
      <c r="M63" s="13">
        <f>'[1]2021'!M38</f>
        <v>150.91392207792205</v>
      </c>
      <c r="N63" s="9"/>
      <c r="O63" s="9"/>
    </row>
    <row r="64" spans="1:15" x14ac:dyDescent="0.2">
      <c r="A64" s="9" t="str">
        <f>'[1]2021'!A39</f>
        <v>7. Global Atomic</v>
      </c>
      <c r="B64" s="9" t="str">
        <f>'[1]2021'!B39</f>
        <v>GLO</v>
      </c>
      <c r="C64" s="10">
        <f>'[1]2021'!C39</f>
        <v>44270</v>
      </c>
      <c r="D64" s="9">
        <f>'[1]2021'!D39</f>
        <v>150</v>
      </c>
      <c r="E64" s="11">
        <f>'[1]2021'!E39</f>
        <v>1.49</v>
      </c>
      <c r="F64" s="12">
        <f>'[1]2021'!F39</f>
        <v>2.19</v>
      </c>
      <c r="G64" s="13">
        <f>'[1]2021'!G39</f>
        <v>220.46979865771812</v>
      </c>
      <c r="H64" s="38">
        <f>'[1]2021'!H39</f>
        <v>3.26</v>
      </c>
      <c r="I64" s="9">
        <f>'[1]2021'!I39</f>
        <v>0</v>
      </c>
      <c r="J64" s="11">
        <f>'[1]2021'!J39</f>
        <v>1.4723203769140165</v>
      </c>
      <c r="K64" s="13">
        <f>'[1]2021'!K39</f>
        <v>332.12879999999996</v>
      </c>
      <c r="L64" s="14">
        <f>'[1]2021'!L39</f>
        <v>0.50645939726027378</v>
      </c>
      <c r="M64" s="13">
        <f>'[1]2021'!M39</f>
        <v>111.65900134228184</v>
      </c>
      <c r="N64" s="9"/>
      <c r="O64" s="9"/>
    </row>
    <row r="65" spans="1:15" x14ac:dyDescent="0.2">
      <c r="A65" s="9" t="str">
        <f>'[1]2021'!A40</f>
        <v>8. Energy Fuels</v>
      </c>
      <c r="B65" s="9" t="str">
        <f>'[1]2021'!B40</f>
        <v>UUUU</v>
      </c>
      <c r="C65" s="10">
        <f>'[1]2021'!C40</f>
        <v>44278</v>
      </c>
      <c r="D65" s="9">
        <f>'[1]2021'!D40</f>
        <v>100</v>
      </c>
      <c r="E65" s="9">
        <f>'[1]2021'!E40</f>
        <v>1.1924999999999999</v>
      </c>
      <c r="F65" s="12">
        <f>'[1]2021'!F40</f>
        <v>5.47</v>
      </c>
      <c r="G65" s="13">
        <f>'[1]2021'!G40</f>
        <v>458.70020964360589</v>
      </c>
      <c r="H65" s="38">
        <f>'[1]2021'!H40</f>
        <v>7.03</v>
      </c>
      <c r="I65" s="9">
        <f>'[1]2021'!I40</f>
        <v>0</v>
      </c>
      <c r="J65" s="11">
        <f>'[1]2021'!J40</f>
        <v>1.2109469605231291</v>
      </c>
      <c r="K65" s="13">
        <f>'[1]2021'!K40</f>
        <v>580.53740000000005</v>
      </c>
      <c r="L65" s="14">
        <f>'[1]2021'!L40</f>
        <v>0.26561398446069473</v>
      </c>
      <c r="M65" s="13">
        <f>'[1]2021'!M40</f>
        <v>121.83719035639416</v>
      </c>
      <c r="N65" s="9"/>
      <c r="O65" s="9"/>
    </row>
    <row r="66" spans="1:15" x14ac:dyDescent="0.2">
      <c r="A66" s="9" t="str">
        <f>'[1]2021'!A41</f>
        <v>9. Bannerman Resources ltd</v>
      </c>
      <c r="B66" s="9" t="str">
        <f>'[1]2021'!B41</f>
        <v>BMN</v>
      </c>
      <c r="C66" s="10">
        <f>'[1]2021'!C41</f>
        <v>44281</v>
      </c>
      <c r="D66" s="9">
        <f>'[1]2021'!D41</f>
        <v>4000</v>
      </c>
      <c r="E66" s="11">
        <f>'[1]2021'!E41</f>
        <v>1.55</v>
      </c>
      <c r="F66" s="12">
        <f>'[1]2021'!F41</f>
        <v>0.13</v>
      </c>
      <c r="G66" s="13">
        <f>'[1]2021'!G41</f>
        <v>335.48387096774195</v>
      </c>
      <c r="H66" s="38">
        <f>'[1]2021'!H41</f>
        <v>0.17499999999999999</v>
      </c>
      <c r="I66" s="9">
        <f>'[1]2021'!I41</f>
        <v>0</v>
      </c>
      <c r="J66" s="11">
        <f>'[1]2021'!J41</f>
        <v>1.5715857300015716</v>
      </c>
      <c r="K66" s="13">
        <f>'[1]2021'!K41</f>
        <v>445.40999999999997</v>
      </c>
      <c r="L66" s="14">
        <f>'[1]2021'!L41</f>
        <v>0.32766442307692295</v>
      </c>
      <c r="M66" s="13">
        <f>'[1]2021'!M41</f>
        <v>109.92612903225802</v>
      </c>
      <c r="N66" s="9"/>
      <c r="O66" s="9"/>
    </row>
    <row r="67" spans="1:15" x14ac:dyDescent="0.2">
      <c r="A67" s="9" t="str">
        <f>'[1]2021'!A42</f>
        <v>10. Encore Energy Corp</v>
      </c>
      <c r="B67" s="9" t="str">
        <f>'[1]2021'!B42</f>
        <v>EU</v>
      </c>
      <c r="C67" s="10">
        <f>'[1]2021'!C42</f>
        <v>44285</v>
      </c>
      <c r="D67" s="9">
        <f>'[1]2021'!D42</f>
        <v>300</v>
      </c>
      <c r="E67" s="11">
        <f>'[1]2021'!E42</f>
        <v>1.48</v>
      </c>
      <c r="F67" s="12">
        <f>'[1]2021'!F42</f>
        <v>1.21</v>
      </c>
      <c r="G67" s="15">
        <f>'[1]2021'!G42</f>
        <v>245.27027027027026</v>
      </c>
      <c r="H67" s="38">
        <f>'[1]2021'!H42</f>
        <v>1.52</v>
      </c>
      <c r="I67" s="9">
        <f>'[1]2021'!I42</f>
        <v>0</v>
      </c>
      <c r="J67" s="11">
        <f>'[1]2021'!J42</f>
        <v>1.4723203769140165</v>
      </c>
      <c r="K67" s="15">
        <f>'[1]2021'!K42</f>
        <v>309.71519999999998</v>
      </c>
      <c r="L67" s="14">
        <f>'[1]2021'!L42</f>
        <v>0.2627506776859504</v>
      </c>
      <c r="M67" s="15">
        <f>'[1]2021'!M42</f>
        <v>64.444929729729722</v>
      </c>
      <c r="N67" s="9"/>
      <c r="O67" s="9"/>
    </row>
    <row r="68" spans="1:15" x14ac:dyDescent="0.2">
      <c r="A68" s="9" t="str">
        <f>'[1]2021'!A43</f>
        <v>11. Paladin Energy Ltd</v>
      </c>
      <c r="B68" s="9" t="str">
        <f>'[1]2021'!B43</f>
        <v>PDN</v>
      </c>
      <c r="C68" s="10">
        <f>'[1]2021'!C43</f>
        <v>44287</v>
      </c>
      <c r="D68" s="9">
        <f>'[1]2021'!D43</f>
        <v>1500</v>
      </c>
      <c r="E68" s="11">
        <f>'[1]2021'!E43</f>
        <v>1.55</v>
      </c>
      <c r="F68" s="12">
        <f>'[1]2021'!F43</f>
        <v>0.37</v>
      </c>
      <c r="G68" s="15">
        <f>'[1]2021'!G43</f>
        <v>358.06451612903226</v>
      </c>
      <c r="H68" s="9">
        <f>'[1]2021'!H43</f>
        <v>0.57499999999999996</v>
      </c>
      <c r="I68" s="9">
        <f>'[1]2021'!I43</f>
        <v>0</v>
      </c>
      <c r="J68" s="11">
        <f>'[1]2021'!J43</f>
        <v>1.5715857300015716</v>
      </c>
      <c r="K68" s="15">
        <f>'[1]2021'!K43</f>
        <v>548.80874999999992</v>
      </c>
      <c r="L68" s="14">
        <f>'[1]2021'!L43</f>
        <v>0.53270912162162143</v>
      </c>
      <c r="M68" s="15">
        <f>'[1]2021'!M43</f>
        <v>190.74423387096766</v>
      </c>
      <c r="N68" s="9"/>
      <c r="O68" s="9"/>
    </row>
    <row r="69" spans="1:15" x14ac:dyDescent="0.2">
      <c r="A69" s="9" t="str">
        <f>'[1]2021'!A44</f>
        <v>12. Anfield Energy Inc</v>
      </c>
      <c r="B69" s="9" t="str">
        <f>'[1]2021'!B44</f>
        <v>AEC</v>
      </c>
      <c r="C69" s="10">
        <f>'[1]2021'!C44</f>
        <v>44321</v>
      </c>
      <c r="D69" s="9">
        <f>'[1]2021'!D44</f>
        <v>3000</v>
      </c>
      <c r="E69" s="9">
        <f>'[1]2021'!E44</f>
        <v>1.4799</v>
      </c>
      <c r="F69" s="12">
        <f>'[1]2021'!F44</f>
        <v>0.1</v>
      </c>
      <c r="G69" s="13">
        <f>'[1]2021'!G44</f>
        <v>202.71639975674032</v>
      </c>
      <c r="H69" s="9">
        <f>'[1]2021'!H44</f>
        <v>0.17</v>
      </c>
      <c r="I69" s="9">
        <f>'[1]2021'!I44</f>
        <v>0</v>
      </c>
      <c r="J69" s="11">
        <f>'[1]2021'!J44</f>
        <v>1.4723203769140165</v>
      </c>
      <c r="K69" s="13">
        <f>'[1]2021'!K44</f>
        <v>346.39200000000005</v>
      </c>
      <c r="L69" s="14">
        <f>'[1]2021'!L44</f>
        <v>0.7087517360000003</v>
      </c>
      <c r="M69" s="13">
        <f>'[1]2021'!M44</f>
        <v>143.67560024325974</v>
      </c>
      <c r="N69" s="9"/>
      <c r="O69" s="9"/>
    </row>
    <row r="70" spans="1:15" x14ac:dyDescent="0.2">
      <c r="A70" s="9" t="str">
        <f>'[1]2021'!A45</f>
        <v>13. Peninsula Energy Inc</v>
      </c>
      <c r="B70" s="9" t="str">
        <f>'[1]2021'!B45</f>
        <v>PEN</v>
      </c>
      <c r="C70" s="10">
        <f>'[1]2021'!C45</f>
        <v>44321</v>
      </c>
      <c r="D70" s="9">
        <f>'[1]2021'!D45</f>
        <v>4000</v>
      </c>
      <c r="E70" s="9">
        <f>'[1]2021'!E45</f>
        <v>1.5603</v>
      </c>
      <c r="F70" s="12">
        <f>'[1]2021'!F45</f>
        <v>0.14000000000000001</v>
      </c>
      <c r="G70" s="13">
        <f>'[1]2021'!G45</f>
        <v>358.90533871691343</v>
      </c>
      <c r="H70" s="9">
        <f>'[1]2021'!H45</f>
        <v>0.16500000000000001</v>
      </c>
      <c r="I70" s="9">
        <f>'[1]2021'!I45</f>
        <v>0</v>
      </c>
      <c r="J70" s="11">
        <f>'[1]2021'!J45</f>
        <v>1.5715857300015716</v>
      </c>
      <c r="K70" s="13">
        <f>'[1]2021'!K45</f>
        <v>419.95799999999997</v>
      </c>
      <c r="L70" s="14">
        <f>'[1]2021'!L45</f>
        <v>0.17010797749999984</v>
      </c>
      <c r="M70" s="13">
        <f>'[1]2021'!M45</f>
        <v>61.052661283086536</v>
      </c>
      <c r="N70" s="9"/>
      <c r="O70" s="9"/>
    </row>
    <row r="71" spans="1:15" x14ac:dyDescent="0.2">
      <c r="A71" s="9" t="str">
        <f>'[1]2021'!A46</f>
        <v>14. Boss Energy Ltd</v>
      </c>
      <c r="B71" s="9" t="str">
        <f>'[1]2021'!B46</f>
        <v>BOE</v>
      </c>
      <c r="C71" s="10">
        <f>'[1]2021'!C46</f>
        <v>44350</v>
      </c>
      <c r="D71" s="9">
        <f>'[1]2021'!D46</f>
        <v>3000</v>
      </c>
      <c r="E71" s="11">
        <f>'[1]2021'!E46</f>
        <v>1.57</v>
      </c>
      <c r="F71" s="9">
        <f>'[1]2021'!F46</f>
        <v>0.17499999999999999</v>
      </c>
      <c r="G71" s="13">
        <f>'[1]2021'!G46</f>
        <v>334.39490445859872</v>
      </c>
      <c r="H71" s="9">
        <f>'[1]2021'!H46</f>
        <v>0.185</v>
      </c>
      <c r="I71" s="9">
        <f>'[1]2021'!I46</f>
        <v>0</v>
      </c>
      <c r="J71" s="11">
        <f>'[1]2021'!J46</f>
        <v>1.5715857300015716</v>
      </c>
      <c r="K71" s="13">
        <f>'[1]2021'!K46</f>
        <v>353.1465</v>
      </c>
      <c r="L71" s="14">
        <f>'[1]2021'!L46</f>
        <v>5.6076200000000041E-2</v>
      </c>
      <c r="M71" s="13">
        <f>'[1]2021'!M46</f>
        <v>18.751595541401286</v>
      </c>
      <c r="N71" s="9"/>
      <c r="O71" s="9"/>
    </row>
    <row r="72" spans="1:15" x14ac:dyDescent="0.2">
      <c r="A72" s="9" t="str">
        <f>'[1]2021'!A47</f>
        <v>15. UEX Corporation</v>
      </c>
      <c r="B72" s="9" t="str">
        <f>'[1]2021'!B47</f>
        <v>UEX</v>
      </c>
      <c r="C72" s="10">
        <f>'[1]2021'!C47</f>
        <v>44354</v>
      </c>
      <c r="D72" s="9">
        <f>'[1]2021'!D47</f>
        <v>1000</v>
      </c>
      <c r="E72" s="9">
        <f>'[1]2021'!E47</f>
        <v>1.4715</v>
      </c>
      <c r="F72" s="40">
        <f>'[1]2021'!F47</f>
        <v>0.46</v>
      </c>
      <c r="G72" s="13">
        <f>'[1]2021'!G47</f>
        <v>312.60618416581718</v>
      </c>
      <c r="H72" s="9">
        <f>'[1]2021'!H47</f>
        <v>0.495</v>
      </c>
      <c r="I72" s="9">
        <f>'[1]2021'!I47</f>
        <v>0</v>
      </c>
      <c r="J72" s="11">
        <f>'[1]2021'!J47</f>
        <v>1.4723203769140165</v>
      </c>
      <c r="K72" s="13">
        <f>'[1]2021'!K47</f>
        <v>336.20400000000001</v>
      </c>
      <c r="L72" s="14">
        <f>'[1]2021'!L47</f>
        <v>7.5487360869565284E-2</v>
      </c>
      <c r="M72" s="13">
        <f>'[1]2021'!M47</f>
        <v>23.597815834182825</v>
      </c>
      <c r="N72" s="9"/>
      <c r="O72" s="9"/>
    </row>
    <row r="73" spans="1:1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">
      <c r="A74" s="9" t="s">
        <v>11</v>
      </c>
      <c r="B74" s="9"/>
      <c r="C74" s="10"/>
      <c r="D74" s="9"/>
      <c r="E74" s="9"/>
      <c r="F74" s="9"/>
      <c r="G74" s="13">
        <f>SUM(G58:G72)</f>
        <v>3348.0819577852903</v>
      </c>
      <c r="H74" s="9"/>
      <c r="I74" s="9"/>
      <c r="J74" s="9"/>
      <c r="K74" s="13">
        <f>SUM(K58:K72)</f>
        <v>6957.1883879351408</v>
      </c>
      <c r="L74" s="32">
        <f>M74/G74</f>
        <v>1.0779623903045747</v>
      </c>
      <c r="M74" s="13">
        <f>SUM(M58:M72)</f>
        <v>3609.1064301498518</v>
      </c>
      <c r="N74" s="9"/>
      <c r="O74" s="9"/>
    </row>
    <row r="75" spans="1:15" x14ac:dyDescent="0.2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33"/>
      <c r="L75" s="23"/>
      <c r="M75" s="21"/>
      <c r="N75" s="21"/>
      <c r="O75" s="21"/>
    </row>
    <row r="76" spans="1:15" x14ac:dyDescent="0.2">
      <c r="A76" s="41" t="s">
        <v>48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44">
        <f ca="1">M1</f>
        <v>44359</v>
      </c>
      <c r="N76" s="42"/>
      <c r="O76" s="43"/>
    </row>
    <row r="77" spans="1:15" x14ac:dyDescent="0.2">
      <c r="A77" s="7" t="str">
        <f>A57</f>
        <v>Investment</v>
      </c>
      <c r="B77" s="7" t="str">
        <f t="shared" ref="B77:M77" si="2">B57</f>
        <v>Ticker</v>
      </c>
      <c r="C77" s="7" t="str">
        <f t="shared" si="2"/>
        <v>Buy date</v>
      </c>
      <c r="D77" s="7" t="str">
        <f t="shared" si="2"/>
        <v>Shares</v>
      </c>
      <c r="E77" s="7" t="str">
        <f t="shared" si="2"/>
        <v>exch. rate buy</v>
      </c>
      <c r="F77" s="7" t="str">
        <f t="shared" si="2"/>
        <v>Buy price</v>
      </c>
      <c r="G77" s="7" t="str">
        <f t="shared" si="2"/>
        <v>Euro spent</v>
      </c>
      <c r="H77" s="7" t="str">
        <f t="shared" si="2"/>
        <v>Price now</v>
      </c>
      <c r="I77" s="7" t="str">
        <f t="shared" si="2"/>
        <v>Dividends</v>
      </c>
      <c r="J77" s="7" t="str">
        <f t="shared" si="2"/>
        <v>exch. Rate now</v>
      </c>
      <c r="K77" s="7" t="str">
        <f t="shared" si="2"/>
        <v>Euro now</v>
      </c>
      <c r="L77" s="7" t="str">
        <f t="shared" si="2"/>
        <v>Return%</v>
      </c>
      <c r="M77" s="7" t="str">
        <f t="shared" si="2"/>
        <v>Return€</v>
      </c>
      <c r="N77" s="7"/>
      <c r="O77" s="7"/>
    </row>
    <row r="78" spans="1:15" x14ac:dyDescent="0.2">
      <c r="A78" s="9" t="s">
        <v>49</v>
      </c>
      <c r="B78" s="9" t="str">
        <f>'[1]2021'!B80</f>
        <v>LUN^</v>
      </c>
      <c r="C78" s="10">
        <f>'[1]2021'!C80</f>
        <v>43384</v>
      </c>
      <c r="D78" s="9">
        <f>'[1]2021'!D80</f>
        <v>20</v>
      </c>
      <c r="E78" s="11">
        <f>'[1]2021'!E80</f>
        <v>1.5</v>
      </c>
      <c r="F78" s="9">
        <f>'[1]2021'!F80</f>
        <v>5.96</v>
      </c>
      <c r="G78" s="13">
        <v>0</v>
      </c>
      <c r="H78" s="12">
        <f>'[1]2021'!H80</f>
        <v>12.91</v>
      </c>
      <c r="I78" s="9">
        <f>'[1]2021'!I80</f>
        <v>0.16</v>
      </c>
      <c r="J78" s="11">
        <f>'[1]2021'!J80</f>
        <v>1.4723203769140165</v>
      </c>
      <c r="K78" s="13">
        <f>'[1]2021'!K80</f>
        <v>177.54288</v>
      </c>
      <c r="L78" s="14">
        <f>'[1]2021'!L80</f>
        <v>2.2341805369127519</v>
      </c>
      <c r="M78" s="19">
        <f>K78</f>
        <v>177.54288</v>
      </c>
      <c r="N78" s="9"/>
      <c r="O78" s="17" t="s">
        <v>3</v>
      </c>
    </row>
    <row r="79" spans="1:15" x14ac:dyDescent="0.2">
      <c r="A79" s="9" t="s">
        <v>50</v>
      </c>
      <c r="B79" s="9" t="s">
        <v>51</v>
      </c>
      <c r="C79" s="10">
        <v>43657</v>
      </c>
      <c r="D79" s="9">
        <v>26</v>
      </c>
      <c r="E79" s="11">
        <v>1.1299999999999999</v>
      </c>
      <c r="F79" s="9">
        <v>23.2</v>
      </c>
      <c r="G79" s="13">
        <v>533.80530973451323</v>
      </c>
      <c r="H79" s="12">
        <v>32.799999999999997</v>
      </c>
      <c r="I79" s="9">
        <v>3.89</v>
      </c>
      <c r="J79" s="11">
        <v>1.1954</v>
      </c>
      <c r="K79" s="13">
        <v>798.00903463275881</v>
      </c>
      <c r="L79" s="14">
        <v>0.49494398066150119</v>
      </c>
      <c r="M79" s="13">
        <v>264.20372489824558</v>
      </c>
      <c r="N79" s="9"/>
      <c r="O79" s="45" t="s">
        <v>52</v>
      </c>
    </row>
    <row r="80" spans="1:15" x14ac:dyDescent="0.2">
      <c r="A80" s="9" t="s">
        <v>53</v>
      </c>
      <c r="B80" s="9" t="str">
        <f>'[1]2021'!B96</f>
        <v>ATY^</v>
      </c>
      <c r="C80" s="10">
        <f>'[1]2021'!C96</f>
        <v>43874</v>
      </c>
      <c r="D80" s="9">
        <f>'[1]2021'!D96</f>
        <v>300</v>
      </c>
      <c r="E80" s="11">
        <f>'[1]2021'!E96</f>
        <v>1.44</v>
      </c>
      <c r="F80" s="9">
        <f>'[1]2021'!F96</f>
        <v>0.37</v>
      </c>
      <c r="G80" s="13">
        <v>0</v>
      </c>
      <c r="H80" s="9">
        <f>'[1]2021'!H96</f>
        <v>0.62</v>
      </c>
      <c r="I80" s="9">
        <f>'[1]2021'!I96</f>
        <v>0</v>
      </c>
      <c r="J80" s="11">
        <f>'[1]2021'!J96</f>
        <v>1.4723203769140165</v>
      </c>
      <c r="K80" s="13">
        <f>'[1]2021'!K96</f>
        <v>126.3312</v>
      </c>
      <c r="L80" s="14">
        <f>'[1]2021'!L96</f>
        <v>0.63889124324324298</v>
      </c>
      <c r="M80" s="13">
        <f>K80</f>
        <v>126.3312</v>
      </c>
      <c r="N80" s="9"/>
      <c r="O80" s="17" t="s">
        <v>3</v>
      </c>
    </row>
    <row r="81" spans="1:15" x14ac:dyDescent="0.2">
      <c r="A81" s="9" t="s">
        <v>54</v>
      </c>
      <c r="B81" s="9" t="str">
        <f>'[1]2021'!B91</f>
        <v>IVN</v>
      </c>
      <c r="C81" s="10">
        <f>'[1]2021'!C91</f>
        <v>43854</v>
      </c>
      <c r="D81" s="9">
        <f>'[1]2021'!D91</f>
        <v>50</v>
      </c>
      <c r="E81" s="11">
        <f>'[1]2021'!E91</f>
        <v>1.46</v>
      </c>
      <c r="F81" s="9">
        <f>'[1]2021'!F91</f>
        <v>3.71</v>
      </c>
      <c r="G81" s="13">
        <v>0</v>
      </c>
      <c r="H81" s="9">
        <f>'[1]2021'!H91</f>
        <v>8.76</v>
      </c>
      <c r="I81" s="9">
        <f>'[1]2021'!I91</f>
        <v>0</v>
      </c>
      <c r="J81" s="11">
        <f>'[1]2021'!J91</f>
        <v>1.4723203769140165</v>
      </c>
      <c r="K81" s="13">
        <f>'[1]2021'!K91</f>
        <v>297.4896</v>
      </c>
      <c r="L81" s="14">
        <f>'[1]2021'!L91</f>
        <v>1.3414275795148247</v>
      </c>
      <c r="M81" s="13">
        <f>K81</f>
        <v>297.4896</v>
      </c>
      <c r="N81" s="9"/>
      <c r="O81" s="17" t="s">
        <v>3</v>
      </c>
    </row>
    <row r="82" spans="1:15" x14ac:dyDescent="0.2">
      <c r="A82" s="9" t="s">
        <v>55</v>
      </c>
      <c r="B82" s="9" t="s">
        <v>56</v>
      </c>
      <c r="C82" s="10">
        <v>44173</v>
      </c>
      <c r="D82" s="9">
        <v>500</v>
      </c>
      <c r="E82" s="11">
        <v>1.55</v>
      </c>
      <c r="F82" s="9">
        <v>0.63</v>
      </c>
      <c r="G82" s="13">
        <v>203.2258064516129</v>
      </c>
      <c r="H82" s="12">
        <v>0.71</v>
      </c>
      <c r="I82" s="9">
        <v>0</v>
      </c>
      <c r="J82" s="11">
        <v>1.49</v>
      </c>
      <c r="K82" s="13">
        <v>238.25503355704697</v>
      </c>
      <c r="L82" s="14">
        <v>0.1723660381378502</v>
      </c>
      <c r="M82" s="13">
        <v>35.029227105434074</v>
      </c>
      <c r="N82" s="9"/>
      <c r="O82" s="45" t="s">
        <v>52</v>
      </c>
    </row>
    <row r="83" spans="1:15" x14ac:dyDescent="0.2">
      <c r="A83" s="9" t="str">
        <f>'[1]2021'!A49</f>
        <v>6. Nova Royalty Corp</v>
      </c>
      <c r="B83" s="9" t="str">
        <f>'[1]2021'!B49</f>
        <v>NOVR</v>
      </c>
      <c r="C83" s="10">
        <f>'[1]2021'!C49</f>
        <v>44187</v>
      </c>
      <c r="D83" s="9">
        <f>'[1]2021'!D49</f>
        <v>100</v>
      </c>
      <c r="E83" s="11">
        <f>'[1]2021'!E49</f>
        <v>1.57</v>
      </c>
      <c r="F83" s="12">
        <f>'[1]2021'!F49</f>
        <v>3</v>
      </c>
      <c r="G83" s="13">
        <f>'[1]2021'!G49</f>
        <v>191.08280254777068</v>
      </c>
      <c r="H83" s="12">
        <f>'[1]2021'!H49</f>
        <v>3.45</v>
      </c>
      <c r="I83" s="9">
        <f>'[1]2021'!I49</f>
        <v>0</v>
      </c>
      <c r="J83" s="11">
        <f>'[1]2021'!J49</f>
        <v>1.4723203769140165</v>
      </c>
      <c r="K83" s="13">
        <f>'[1]2021'!K49</f>
        <v>234.32400000000001</v>
      </c>
      <c r="L83" s="14">
        <f>'[1]2021'!L49</f>
        <v>0.22629560000000018</v>
      </c>
      <c r="M83" s="13">
        <f>'[1]2021'!M49</f>
        <v>43.241197452229329</v>
      </c>
      <c r="N83" s="9"/>
      <c r="O83" s="9"/>
    </row>
    <row r="84" spans="1:15" x14ac:dyDescent="0.2">
      <c r="A84" s="9" t="str">
        <f>'[1]2021'!A50</f>
        <v>7. Electric Royalties Ltd</v>
      </c>
      <c r="B84" s="9" t="str">
        <f>'[1]2021'!B50</f>
        <v>ELEC</v>
      </c>
      <c r="C84" s="10">
        <f>'[1]2021'!C50</f>
        <v>44246</v>
      </c>
      <c r="D84" s="9">
        <f>'[1]2021'!D50</f>
        <v>1000</v>
      </c>
      <c r="E84" s="11">
        <f>'[1]2021'!E50</f>
        <v>1.54</v>
      </c>
      <c r="F84" s="9">
        <f>'[1]2021'!F50</f>
        <v>0.34</v>
      </c>
      <c r="G84" s="13">
        <f>'[1]2021'!G50</f>
        <v>220.77922077922076</v>
      </c>
      <c r="H84" s="12">
        <f>'[1]2021'!H50</f>
        <v>0.41</v>
      </c>
      <c r="I84" s="9">
        <f>'[1]2021'!I50</f>
        <v>0</v>
      </c>
      <c r="J84" s="11">
        <f>'[1]2021'!J50</f>
        <v>1.4723203769140165</v>
      </c>
      <c r="K84" s="13">
        <f>'[1]2021'!K50</f>
        <v>278.47199999999998</v>
      </c>
      <c r="L84" s="14">
        <f>'[1]2021'!L50</f>
        <v>0.26131435294117644</v>
      </c>
      <c r="M84" s="13">
        <f>'[1]2021'!M50</f>
        <v>57.692779220779215</v>
      </c>
      <c r="N84" s="9"/>
      <c r="O84" s="9"/>
    </row>
    <row r="85" spans="1:15" x14ac:dyDescent="0.2">
      <c r="A85" s="9"/>
      <c r="B85" s="9"/>
      <c r="C85" s="10"/>
      <c r="D85" s="9"/>
      <c r="E85" s="11"/>
      <c r="F85" s="9"/>
      <c r="G85" s="13"/>
      <c r="H85" s="12"/>
      <c r="I85" s="9"/>
      <c r="J85" s="38"/>
      <c r="K85" s="13"/>
      <c r="L85" s="14"/>
      <c r="M85" s="13"/>
      <c r="N85" s="9"/>
      <c r="O85" s="9"/>
    </row>
    <row r="86" spans="1:15" x14ac:dyDescent="0.2">
      <c r="A86" s="9"/>
      <c r="B86" s="9"/>
      <c r="C86" s="10"/>
      <c r="D86" s="9"/>
      <c r="E86" s="11"/>
      <c r="F86" s="9"/>
      <c r="G86" s="13"/>
      <c r="H86" s="12"/>
      <c r="I86" s="9"/>
      <c r="J86" s="38"/>
      <c r="K86" s="13"/>
      <c r="L86" s="14"/>
      <c r="M86" s="13"/>
      <c r="N86" s="9"/>
      <c r="O86" s="9"/>
    </row>
    <row r="87" spans="1:15" x14ac:dyDescent="0.2">
      <c r="A87" s="9"/>
      <c r="B87" s="9"/>
      <c r="C87" s="10"/>
      <c r="D87" s="9"/>
      <c r="E87" s="11"/>
      <c r="F87" s="9"/>
      <c r="G87" s="13"/>
      <c r="H87" s="12"/>
      <c r="I87" s="9"/>
      <c r="J87" s="38"/>
      <c r="K87" s="13"/>
      <c r="L87" s="14"/>
      <c r="M87" s="13"/>
      <c r="N87" s="9"/>
      <c r="O87" s="9"/>
    </row>
    <row r="88" spans="1:15" x14ac:dyDescent="0.2">
      <c r="A88" s="9"/>
      <c r="B88" s="9"/>
      <c r="C88" s="10"/>
      <c r="D88" s="9"/>
      <c r="E88" s="11"/>
      <c r="F88" s="9"/>
      <c r="G88" s="13"/>
      <c r="H88" s="12"/>
      <c r="I88" s="9"/>
      <c r="J88" s="38"/>
      <c r="K88" s="13"/>
      <c r="L88" s="14"/>
      <c r="M88" s="13"/>
      <c r="N88" s="9"/>
      <c r="O88" s="9"/>
    </row>
    <row r="89" spans="1:15" x14ac:dyDescent="0.2">
      <c r="A89" s="9" t="s">
        <v>11</v>
      </c>
      <c r="B89" s="9"/>
      <c r="C89" s="10"/>
      <c r="D89" s="9"/>
      <c r="E89" s="9"/>
      <c r="F89" s="9"/>
      <c r="G89" s="13">
        <f>SUM(G78:G88)</f>
        <v>1148.8931395131176</v>
      </c>
      <c r="H89" s="9"/>
      <c r="I89" s="9"/>
      <c r="J89" s="9"/>
      <c r="K89" s="13">
        <f>SUM(K78:K88)</f>
        <v>2150.4237481898058</v>
      </c>
      <c r="L89" s="32">
        <f>M89/G89</f>
        <v>0.87173521560161871</v>
      </c>
      <c r="M89" s="13">
        <f>SUM(M78:M88)</f>
        <v>1001.5306086766882</v>
      </c>
      <c r="N89" s="9"/>
      <c r="O89" s="9"/>
    </row>
  </sheetData>
  <mergeCells count="8">
    <mergeCell ref="A76:L76"/>
    <mergeCell ref="M76:O76"/>
    <mergeCell ref="A1:L1"/>
    <mergeCell ref="M1:O1"/>
    <mergeCell ref="A21:L21"/>
    <mergeCell ref="M21:O21"/>
    <mergeCell ref="A56:L56"/>
    <mergeCell ref="M56:O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2021-06-12T06:36:15Z</dcterms:created>
  <dcterms:modified xsi:type="dcterms:W3CDTF">2021-06-12T06:37:25Z</dcterms:modified>
</cp:coreProperties>
</file>