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/Users/belder/Desktop/"/>
    </mc:Choice>
  </mc:AlternateContent>
  <xr:revisionPtr revIDLastSave="0" documentId="8_{60079604-9465-DA41-A0F4-D0AC505D4B30}" xr6:coauthVersionLast="46" xr6:coauthVersionMax="46" xr10:uidLastSave="{00000000-0000-0000-0000-000000000000}"/>
  <bookViews>
    <workbookView xWindow="480" yWindow="1000" windowWidth="25040" windowHeight="14420" xr2:uid="{C3991AE1-8044-0B4E-AAC0-08003AEEA518}"/>
  </bookViews>
  <sheets>
    <sheet name="Blad1" sheetId="1" r:id="rId1"/>
  </sheets>
  <externalReferences>
    <externalReference r:id="rId2"/>
  </externalReferenc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8" i="1" l="1"/>
  <c r="L78" i="1"/>
  <c r="K78" i="1"/>
  <c r="J78" i="1"/>
  <c r="I78" i="1"/>
  <c r="H78" i="1"/>
  <c r="G78" i="1"/>
  <c r="F78" i="1"/>
  <c r="E78" i="1"/>
  <c r="D78" i="1"/>
  <c r="C78" i="1"/>
  <c r="B78" i="1"/>
  <c r="A78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L75" i="1"/>
  <c r="K75" i="1"/>
  <c r="M75" i="1" s="1"/>
  <c r="J75" i="1"/>
  <c r="I75" i="1"/>
  <c r="H75" i="1"/>
  <c r="F75" i="1"/>
  <c r="E75" i="1"/>
  <c r="D75" i="1"/>
  <c r="C75" i="1"/>
  <c r="B75" i="1"/>
  <c r="M74" i="1"/>
  <c r="L74" i="1"/>
  <c r="K74" i="1"/>
  <c r="J74" i="1"/>
  <c r="I74" i="1"/>
  <c r="H74" i="1"/>
  <c r="G74" i="1"/>
  <c r="G83" i="1" s="1"/>
  <c r="F74" i="1"/>
  <c r="E74" i="1"/>
  <c r="D74" i="1"/>
  <c r="C74" i="1"/>
  <c r="B74" i="1"/>
  <c r="A74" i="1"/>
  <c r="L72" i="1"/>
  <c r="K72" i="1"/>
  <c r="K83" i="1" s="1"/>
  <c r="J72" i="1"/>
  <c r="I72" i="1"/>
  <c r="H72" i="1"/>
  <c r="F72" i="1"/>
  <c r="E72" i="1"/>
  <c r="D72" i="1"/>
  <c r="C72" i="1"/>
  <c r="B72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M60" i="1" s="1"/>
  <c r="J60" i="1"/>
  <c r="I60" i="1"/>
  <c r="H60" i="1"/>
  <c r="F60" i="1"/>
  <c r="E60" i="1"/>
  <c r="D60" i="1"/>
  <c r="C60" i="1"/>
  <c r="B60" i="1"/>
  <c r="M59" i="1"/>
  <c r="L59" i="1"/>
  <c r="K59" i="1"/>
  <c r="J59" i="1"/>
  <c r="I59" i="1"/>
  <c r="H59" i="1"/>
  <c r="G59" i="1"/>
  <c r="G68" i="1" s="1"/>
  <c r="F59" i="1"/>
  <c r="E59" i="1"/>
  <c r="D59" i="1"/>
  <c r="C59" i="1"/>
  <c r="B59" i="1"/>
  <c r="A59" i="1"/>
  <c r="L58" i="1"/>
  <c r="K58" i="1"/>
  <c r="M58" i="1" s="1"/>
  <c r="J58" i="1"/>
  <c r="I58" i="1"/>
  <c r="H58" i="1"/>
  <c r="F58" i="1"/>
  <c r="E58" i="1"/>
  <c r="D58" i="1"/>
  <c r="C58" i="1"/>
  <c r="B58" i="1"/>
  <c r="M57" i="1"/>
  <c r="L57" i="1"/>
  <c r="K57" i="1"/>
  <c r="J57" i="1"/>
  <c r="I57" i="1"/>
  <c r="H57" i="1"/>
  <c r="F57" i="1"/>
  <c r="E57" i="1"/>
  <c r="D57" i="1"/>
  <c r="C57" i="1"/>
  <c r="B57" i="1"/>
  <c r="M56" i="1"/>
  <c r="M68" i="1" s="1"/>
  <c r="L68" i="1" s="1"/>
  <c r="L56" i="1"/>
  <c r="K56" i="1"/>
  <c r="K68" i="1" s="1"/>
  <c r="J56" i="1"/>
  <c r="I56" i="1"/>
  <c r="H56" i="1"/>
  <c r="F56" i="1"/>
  <c r="E56" i="1"/>
  <c r="D56" i="1"/>
  <c r="C56" i="1"/>
  <c r="B56" i="1"/>
  <c r="L55" i="1"/>
  <c r="L71" i="1" s="1"/>
  <c r="H55" i="1"/>
  <c r="H71" i="1" s="1"/>
  <c r="D55" i="1"/>
  <c r="D71" i="1" s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M41" i="1" s="1"/>
  <c r="J41" i="1"/>
  <c r="I41" i="1"/>
  <c r="H41" i="1"/>
  <c r="E41" i="1"/>
  <c r="D41" i="1"/>
  <c r="C41" i="1"/>
  <c r="B41" i="1"/>
  <c r="A41" i="1"/>
  <c r="M40" i="1"/>
  <c r="L40" i="1"/>
  <c r="K40" i="1"/>
  <c r="J40" i="1"/>
  <c r="I40" i="1"/>
  <c r="H40" i="1"/>
  <c r="D40" i="1"/>
  <c r="C40" i="1"/>
  <c r="B40" i="1"/>
  <c r="M39" i="1"/>
  <c r="L39" i="1"/>
  <c r="K39" i="1"/>
  <c r="J39" i="1"/>
  <c r="I39" i="1"/>
  <c r="H39" i="1"/>
  <c r="G39" i="1"/>
  <c r="G52" i="1" s="1"/>
  <c r="F39" i="1"/>
  <c r="E39" i="1"/>
  <c r="D39" i="1"/>
  <c r="C39" i="1"/>
  <c r="B39" i="1"/>
  <c r="A39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M37" i="1"/>
  <c r="L37" i="1"/>
  <c r="K37" i="1"/>
  <c r="J37" i="1"/>
  <c r="I37" i="1"/>
  <c r="H37" i="1"/>
  <c r="E37" i="1"/>
  <c r="D37" i="1"/>
  <c r="C37" i="1"/>
  <c r="B37" i="1"/>
  <c r="A37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E34" i="1"/>
  <c r="D34" i="1"/>
  <c r="C34" i="1"/>
  <c r="B34" i="1"/>
  <c r="L33" i="1"/>
  <c r="K33" i="1"/>
  <c r="M33" i="1" s="1"/>
  <c r="J33" i="1"/>
  <c r="I33" i="1"/>
  <c r="H33" i="1"/>
  <c r="E33" i="1"/>
  <c r="D33" i="1"/>
  <c r="C33" i="1"/>
  <c r="B33" i="1"/>
  <c r="M32" i="1"/>
  <c r="L32" i="1"/>
  <c r="K32" i="1"/>
  <c r="J32" i="1"/>
  <c r="I32" i="1"/>
  <c r="H32" i="1"/>
  <c r="E32" i="1"/>
  <c r="D32" i="1"/>
  <c r="C32" i="1"/>
  <c r="B32" i="1"/>
  <c r="L31" i="1"/>
  <c r="K31" i="1"/>
  <c r="M31" i="1" s="1"/>
  <c r="J31" i="1"/>
  <c r="I31" i="1"/>
  <c r="H31" i="1"/>
  <c r="E31" i="1"/>
  <c r="D31" i="1"/>
  <c r="C31" i="1"/>
  <c r="B31" i="1"/>
  <c r="M30" i="1"/>
  <c r="L30" i="1"/>
  <c r="K30" i="1"/>
  <c r="J30" i="1"/>
  <c r="I30" i="1"/>
  <c r="H30" i="1"/>
  <c r="E30" i="1"/>
  <c r="D30" i="1"/>
  <c r="C30" i="1"/>
  <c r="B30" i="1"/>
  <c r="L28" i="1"/>
  <c r="K28" i="1"/>
  <c r="M28" i="1" s="1"/>
  <c r="J28" i="1"/>
  <c r="I28" i="1"/>
  <c r="H28" i="1"/>
  <c r="E28" i="1"/>
  <c r="D28" i="1"/>
  <c r="C28" i="1"/>
  <c r="B28" i="1"/>
  <c r="M27" i="1"/>
  <c r="L27" i="1"/>
  <c r="K27" i="1"/>
  <c r="J27" i="1"/>
  <c r="I27" i="1"/>
  <c r="H27" i="1"/>
  <c r="E27" i="1"/>
  <c r="D27" i="1"/>
  <c r="C27" i="1"/>
  <c r="B27" i="1"/>
  <c r="L26" i="1"/>
  <c r="K26" i="1"/>
  <c r="M26" i="1" s="1"/>
  <c r="J26" i="1"/>
  <c r="I26" i="1"/>
  <c r="H26" i="1"/>
  <c r="E26" i="1"/>
  <c r="D26" i="1"/>
  <c r="C26" i="1"/>
  <c r="B26" i="1"/>
  <c r="M25" i="1"/>
  <c r="L25" i="1"/>
  <c r="K25" i="1"/>
  <c r="J25" i="1"/>
  <c r="I25" i="1"/>
  <c r="H25" i="1"/>
  <c r="E25" i="1"/>
  <c r="D25" i="1"/>
  <c r="C25" i="1"/>
  <c r="B25" i="1"/>
  <c r="L24" i="1"/>
  <c r="K24" i="1"/>
  <c r="M24" i="1" s="1"/>
  <c r="J24" i="1"/>
  <c r="H24" i="1"/>
  <c r="E24" i="1"/>
  <c r="D24" i="1"/>
  <c r="C24" i="1"/>
  <c r="L23" i="1"/>
  <c r="K23" i="1"/>
  <c r="M23" i="1" s="1"/>
  <c r="M52" i="1" s="1"/>
  <c r="L52" i="1" s="1"/>
  <c r="J23" i="1"/>
  <c r="H23" i="1"/>
  <c r="E23" i="1"/>
  <c r="D23" i="1"/>
  <c r="C23" i="1"/>
  <c r="K22" i="1"/>
  <c r="G22" i="1"/>
  <c r="C22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B11" i="1"/>
  <c r="A11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M9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M8" i="1" s="1"/>
  <c r="J8" i="1"/>
  <c r="I8" i="1"/>
  <c r="H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A7" i="1"/>
  <c r="M6" i="1"/>
  <c r="L6" i="1"/>
  <c r="K6" i="1"/>
  <c r="J6" i="1"/>
  <c r="I6" i="1"/>
  <c r="H6" i="1"/>
  <c r="G6" i="1"/>
  <c r="F6" i="1"/>
  <c r="E6" i="1"/>
  <c r="D6" i="1"/>
  <c r="C6" i="1"/>
  <c r="B6" i="1"/>
  <c r="A6" i="1"/>
  <c r="M5" i="1"/>
  <c r="L5" i="1"/>
  <c r="K5" i="1"/>
  <c r="J5" i="1"/>
  <c r="I5" i="1"/>
  <c r="H5" i="1"/>
  <c r="G5" i="1"/>
  <c r="F5" i="1"/>
  <c r="E5" i="1"/>
  <c r="D5" i="1"/>
  <c r="C5" i="1"/>
  <c r="B5" i="1"/>
  <c r="A5" i="1"/>
  <c r="M4" i="1"/>
  <c r="L4" i="1"/>
  <c r="K4" i="1"/>
  <c r="J4" i="1"/>
  <c r="I4" i="1"/>
  <c r="H4" i="1"/>
  <c r="G4" i="1"/>
  <c r="E4" i="1"/>
  <c r="D4" i="1"/>
  <c r="C4" i="1"/>
  <c r="B4" i="1"/>
  <c r="A4" i="1"/>
  <c r="M3" i="1"/>
  <c r="L3" i="1"/>
  <c r="K3" i="1"/>
  <c r="K19" i="1" s="1"/>
  <c r="J3" i="1"/>
  <c r="I3" i="1"/>
  <c r="H3" i="1"/>
  <c r="G3" i="1"/>
  <c r="G19" i="1" s="1"/>
  <c r="F3" i="1"/>
  <c r="E3" i="1"/>
  <c r="D3" i="1"/>
  <c r="C3" i="1"/>
  <c r="B3" i="1"/>
  <c r="A3" i="1"/>
  <c r="M2" i="1"/>
  <c r="M22" i="1" s="1"/>
  <c r="L2" i="1"/>
  <c r="L22" i="1" s="1"/>
  <c r="K2" i="1"/>
  <c r="K55" i="1" s="1"/>
  <c r="K71" i="1" s="1"/>
  <c r="J2" i="1"/>
  <c r="J22" i="1" s="1"/>
  <c r="I2" i="1"/>
  <c r="I22" i="1" s="1"/>
  <c r="H2" i="1"/>
  <c r="H22" i="1" s="1"/>
  <c r="G2" i="1"/>
  <c r="G55" i="1" s="1"/>
  <c r="G71" i="1" s="1"/>
  <c r="F2" i="1"/>
  <c r="F22" i="1" s="1"/>
  <c r="E2" i="1"/>
  <c r="E22" i="1" s="1"/>
  <c r="D2" i="1"/>
  <c r="D22" i="1" s="1"/>
  <c r="C2" i="1"/>
  <c r="C55" i="1" s="1"/>
  <c r="C71" i="1" s="1"/>
  <c r="B2" i="1"/>
  <c r="B22" i="1" s="1"/>
  <c r="A2" i="1"/>
  <c r="A22" i="1" s="1"/>
  <c r="M1" i="1"/>
  <c r="M54" i="1" s="1"/>
  <c r="M19" i="1" l="1"/>
  <c r="L19" i="1" s="1"/>
  <c r="M21" i="1"/>
  <c r="K52" i="1"/>
  <c r="A55" i="1"/>
  <c r="A71" i="1" s="1"/>
  <c r="E55" i="1"/>
  <c r="E71" i="1" s="1"/>
  <c r="I55" i="1"/>
  <c r="I71" i="1" s="1"/>
  <c r="M55" i="1"/>
  <c r="M71" i="1" s="1"/>
  <c r="M70" i="1"/>
  <c r="M72" i="1"/>
  <c r="M83" i="1" s="1"/>
  <c r="L83" i="1" s="1"/>
  <c r="B55" i="1"/>
  <c r="B71" i="1" s="1"/>
  <c r="F55" i="1"/>
  <c r="F71" i="1" s="1"/>
  <c r="J55" i="1"/>
  <c r="J71" i="1" s="1"/>
</calcChain>
</file>

<file path=xl/sharedStrings.xml><?xml version="1.0" encoding="utf-8"?>
<sst xmlns="http://schemas.openxmlformats.org/spreadsheetml/2006/main" count="79" uniqueCount="49">
  <si>
    <r>
      <t xml:space="preserve">                                                     Golden egg </t>
    </r>
    <r>
      <rPr>
        <b/>
        <sz val="8"/>
        <color theme="5" tint="-0.249977111117893"/>
        <rFont val="Calibri (Hoofdtekst)"/>
      </rPr>
      <t xml:space="preserve">basket </t>
    </r>
    <r>
      <rPr>
        <b/>
        <sz val="8"/>
        <color theme="1"/>
        <rFont val="Calibri"/>
        <family val="2"/>
        <scheme val="minor"/>
      </rPr>
      <t xml:space="preserve">overall return                                                                                                      </t>
    </r>
  </si>
  <si>
    <t>=</t>
  </si>
  <si>
    <t>6. Defiance Silver Corp</t>
  </si>
  <si>
    <t>FGS</t>
  </si>
  <si>
    <t>LOSS</t>
  </si>
  <si>
    <t xml:space="preserve">16. Vizsla Resources </t>
  </si>
  <si>
    <t>total return</t>
  </si>
  <si>
    <r>
      <t xml:space="preserve">                                                     Crypto </t>
    </r>
    <r>
      <rPr>
        <b/>
        <sz val="8"/>
        <color theme="5" tint="-0.249977111117893"/>
        <rFont val="Calibri (Hoofdtekst)"/>
      </rPr>
      <t xml:space="preserve">box </t>
    </r>
    <r>
      <rPr>
        <b/>
        <sz val="8"/>
        <color theme="1"/>
        <rFont val="Calibri"/>
        <family val="2"/>
        <scheme val="minor"/>
      </rPr>
      <t xml:space="preserve">overall return                                                                                                      </t>
    </r>
  </si>
  <si>
    <t>Bitcoin</t>
  </si>
  <si>
    <t>BTC</t>
  </si>
  <si>
    <t>Ethereum</t>
  </si>
  <si>
    <t>ETH</t>
  </si>
  <si>
    <t>1. The Graph</t>
  </si>
  <si>
    <t>2. Chainlink</t>
  </si>
  <si>
    <t>3. Stellar Lumens</t>
  </si>
  <si>
    <t>4. Algorand</t>
  </si>
  <si>
    <t>5.XRP</t>
  </si>
  <si>
    <t>XRP</t>
  </si>
  <si>
    <t>SELL</t>
  </si>
  <si>
    <t>6. Cosmos</t>
  </si>
  <si>
    <t>7. Litecoin</t>
  </si>
  <si>
    <t>8. Compound</t>
  </si>
  <si>
    <t>9. DASH</t>
  </si>
  <si>
    <t>10. Filecoin</t>
  </si>
  <si>
    <t>11. Band Protocol</t>
  </si>
  <si>
    <t>FS</t>
  </si>
  <si>
    <t>16. Bitcoin Cash</t>
  </si>
  <si>
    <t>skimming Bitcoin</t>
  </si>
  <si>
    <t>skimming Ethereum</t>
  </si>
  <si>
    <t>skimming ALGO</t>
  </si>
  <si>
    <t>ALGO</t>
  </si>
  <si>
    <t>FIL</t>
  </si>
  <si>
    <t>skimming Numeraire</t>
  </si>
  <si>
    <t>NMR</t>
  </si>
  <si>
    <t>skimming EOS</t>
  </si>
  <si>
    <t>EOS</t>
  </si>
  <si>
    <r>
      <t xml:space="preserve">                                                     Nuclair </t>
    </r>
    <r>
      <rPr>
        <b/>
        <sz val="8"/>
        <color theme="5" tint="-0.249977111117893"/>
        <rFont val="Calibri (Hoofdtekst)"/>
      </rPr>
      <t xml:space="preserve">Bullets </t>
    </r>
    <r>
      <rPr>
        <b/>
        <sz val="8"/>
        <color theme="1"/>
        <rFont val="Calibri"/>
        <family val="2"/>
        <scheme val="minor"/>
      </rPr>
      <t xml:space="preserve">overall return                                                                                   </t>
    </r>
  </si>
  <si>
    <t>1. Nexgen Energy</t>
  </si>
  <si>
    <t>2. UR-Energ</t>
  </si>
  <si>
    <t>3. Uranium Royalty Corp</t>
  </si>
  <si>
    <t>5. Uranium Energy Corp</t>
  </si>
  <si>
    <r>
      <t xml:space="preserve">                                                   </t>
    </r>
    <r>
      <rPr>
        <b/>
        <sz val="8"/>
        <color theme="5" tint="-0.249977111117893"/>
        <rFont val="Calibri (Hoofdtekst)"/>
      </rPr>
      <t xml:space="preserve">   Battery </t>
    </r>
    <r>
      <rPr>
        <b/>
        <sz val="8"/>
        <color theme="1"/>
        <rFont val="Calibri"/>
        <family val="2"/>
        <scheme val="minor"/>
      </rPr>
      <t xml:space="preserve">Metals overall return                                                                                                 </t>
    </r>
  </si>
  <si>
    <t>1. Lundin Mining</t>
  </si>
  <si>
    <t>2. Norilsk Nikkel</t>
  </si>
  <si>
    <t>NILSY</t>
  </si>
  <si>
    <t>SOLD</t>
  </si>
  <si>
    <t>4. Ivanhoe Mines</t>
  </si>
  <si>
    <t>5. FPX Nickel Corp</t>
  </si>
  <si>
    <t>FPX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</si>
</sst>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€&quot;\ * #,##0.00_);_(&quot;€&quot;\ * \(#,##0.00\);_(&quot;€&quot;\ * &quot;-&quot;??_);_(@_)"/>
    <numFmt numFmtId="164" formatCode="[$-F800]dddd\,\ mmmm\ dd\,\ yyyy"/>
    <numFmt numFmtId="165" formatCode="0.0000"/>
    <numFmt numFmtId="166" formatCode="_([$€-2]\ * #,##0.00_);_([$€-2]\ * \(#,##0.00\);_([$€-2]\ * &quot;-&quot;??_);_(@_)"/>
    <numFmt numFmtId="167" formatCode="_ [$€-413]\ * #,##0.00_ ;_ [$€-413]\ * \-#,##0.00_ ;_ [$€-413]\ * &quot;-&quot;??_ ;_ @_ "/>
    <numFmt numFmtId="168" formatCode="0.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5" tint="-0.249977111117893"/>
      <name val="Calibri (Hoofdtekst)"/>
    </font>
    <font>
      <sz val="8"/>
      <color theme="1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0" borderId="4" xfId="0" applyFont="1" applyBorder="1"/>
    <xf numFmtId="14" fontId="2" fillId="0" borderId="4" xfId="0" applyNumberFormat="1" applyFont="1" applyBorder="1"/>
    <xf numFmtId="0" fontId="4" fillId="0" borderId="4" xfId="0" applyFont="1" applyBorder="1"/>
    <xf numFmtId="14" fontId="4" fillId="0" borderId="4" xfId="0" applyNumberFormat="1" applyFont="1" applyBorder="1"/>
    <xf numFmtId="165" fontId="4" fillId="0" borderId="4" xfId="0" applyNumberFormat="1" applyFont="1" applyBorder="1"/>
    <xf numFmtId="2" fontId="4" fillId="0" borderId="4" xfId="0" applyNumberFormat="1" applyFont="1" applyBorder="1"/>
    <xf numFmtId="44" fontId="4" fillId="0" borderId="4" xfId="1" applyFont="1" applyBorder="1"/>
    <xf numFmtId="9" fontId="4" fillId="0" borderId="4" xfId="2" applyFont="1" applyBorder="1"/>
    <xf numFmtId="166" fontId="4" fillId="0" borderId="4" xfId="0" applyNumberFormat="1" applyFont="1" applyBorder="1"/>
    <xf numFmtId="44" fontId="4" fillId="0" borderId="4" xfId="2" applyNumberFormat="1" applyFont="1" applyBorder="1"/>
    <xf numFmtId="0" fontId="5" fillId="0" borderId="4" xfId="0" applyFont="1" applyBorder="1"/>
    <xf numFmtId="2" fontId="6" fillId="0" borderId="4" xfId="0" applyNumberFormat="1" applyFont="1" applyBorder="1"/>
    <xf numFmtId="44" fontId="4" fillId="0" borderId="4" xfId="0" applyNumberFormat="1" applyFont="1" applyBorder="1"/>
    <xf numFmtId="9" fontId="6" fillId="0" borderId="4" xfId="2" applyFont="1" applyBorder="1"/>
    <xf numFmtId="0" fontId="4" fillId="0" borderId="0" xfId="0" applyFont="1"/>
    <xf numFmtId="14" fontId="4" fillId="0" borderId="0" xfId="0" applyNumberFormat="1" applyFont="1"/>
    <xf numFmtId="9" fontId="4" fillId="0" borderId="0" xfId="2" applyFont="1"/>
    <xf numFmtId="166" fontId="4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4" fillId="0" borderId="4" xfId="0" applyNumberFormat="1" applyFont="1" applyBorder="1"/>
    <xf numFmtId="44" fontId="6" fillId="0" borderId="4" xfId="1" applyFont="1" applyBorder="1"/>
    <xf numFmtId="167" fontId="4" fillId="0" borderId="4" xfId="0" applyNumberFormat="1" applyFont="1" applyBorder="1"/>
    <xf numFmtId="9" fontId="5" fillId="0" borderId="4" xfId="2" applyFont="1" applyBorder="1"/>
    <xf numFmtId="44" fontId="4" fillId="0" borderId="0" xfId="1" applyFont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" fontId="5" fillId="0" borderId="4" xfId="0" applyNumberFormat="1" applyFont="1" applyBorder="1"/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6" fillId="0" borderId="4" xfId="0" applyFont="1" applyBorder="1"/>
    <xf numFmtId="168" fontId="4" fillId="0" borderId="4" xfId="0" applyNumberFormat="1" applyFont="1" applyBorder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der/Documents/4.%20Martin/Werk/Stocks4u/1.%20Tabellen%20voor%20nieuwsbri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data"/>
      <sheetName val="crypto"/>
      <sheetName val="2021"/>
      <sheetName val="Highscore List"/>
      <sheetName val="BBBB "/>
      <sheetName val="Formules"/>
      <sheetName val="Dividend"/>
      <sheetName val="Gouddichtheid"/>
      <sheetName val="Watchlist"/>
      <sheetName val="2020"/>
      <sheetName val="2019"/>
      <sheetName val="Opties"/>
      <sheetName val="SHORT"/>
      <sheetName val="Blad1"/>
      <sheetName val="Blad3"/>
      <sheetName val="2018"/>
      <sheetName val="Mijnen"/>
      <sheetName val="Blad2"/>
      <sheetName val="Stockpicking"/>
      <sheetName val="BEARMARKET SURVIVAL"/>
    </sheetNames>
    <sheetDataSet>
      <sheetData sheetId="0"/>
      <sheetData sheetId="1"/>
      <sheetData sheetId="2">
        <row r="2">
          <cell r="A2" t="str">
            <v>Investment</v>
          </cell>
          <cell r="B2" t="str">
            <v>Ticker</v>
          </cell>
          <cell r="C2" t="str">
            <v>Buy date</v>
          </cell>
          <cell r="D2" t="str">
            <v>Shares</v>
          </cell>
          <cell r="E2" t="str">
            <v>exch. rate buy</v>
          </cell>
          <cell r="F2" t="str">
            <v>Buy price</v>
          </cell>
          <cell r="G2" t="str">
            <v>Euro spent</v>
          </cell>
          <cell r="H2" t="str">
            <v>Price now</v>
          </cell>
          <cell r="I2" t="str">
            <v>Dividends</v>
          </cell>
          <cell r="J2" t="str">
            <v>exch. Rate now</v>
          </cell>
          <cell r="K2" t="str">
            <v>Euro now</v>
          </cell>
          <cell r="L2" t="str">
            <v>Return%</v>
          </cell>
          <cell r="M2" t="str">
            <v>Return€</v>
          </cell>
        </row>
        <row r="17">
          <cell r="A17" t="str">
            <v xml:space="preserve">1.Tudor Gold Corp </v>
          </cell>
          <cell r="B17" t="str">
            <v>TUD^</v>
          </cell>
          <cell r="C17">
            <v>44054</v>
          </cell>
          <cell r="D17">
            <v>100</v>
          </cell>
          <cell r="E17">
            <v>1.58</v>
          </cell>
          <cell r="F17">
            <v>3.65</v>
          </cell>
          <cell r="G17">
            <v>231.01265822784808</v>
          </cell>
          <cell r="H17">
            <v>2.95</v>
          </cell>
          <cell r="I17">
            <v>0</v>
          </cell>
          <cell r="J17">
            <v>1.5098897780462026</v>
          </cell>
          <cell r="K17">
            <v>195.3785</v>
          </cell>
          <cell r="L17">
            <v>-0.15425197260273962</v>
          </cell>
          <cell r="M17">
            <v>-35.634158227848076</v>
          </cell>
        </row>
        <row r="18">
          <cell r="A18" t="str">
            <v>2. Silver Elephant Mining Corp</v>
          </cell>
          <cell r="B18" t="str">
            <v>ELEF^</v>
          </cell>
          <cell r="C18">
            <v>44054</v>
          </cell>
          <cell r="D18">
            <v>600</v>
          </cell>
          <cell r="E18">
            <v>1.58</v>
          </cell>
          <cell r="G18">
            <v>182.27848101265823</v>
          </cell>
          <cell r="H18">
            <v>0.39500000000000002</v>
          </cell>
          <cell r="I18">
            <v>0</v>
          </cell>
          <cell r="J18">
            <v>1.5098897780462026</v>
          </cell>
          <cell r="K18">
            <v>156.96510000000001</v>
          </cell>
          <cell r="L18">
            <v>-0.13887202083333333</v>
          </cell>
          <cell r="M18">
            <v>-25.313381012658226</v>
          </cell>
        </row>
        <row r="19">
          <cell r="A19" t="str">
            <v>3. Dolly Varden</v>
          </cell>
          <cell r="B19" t="str">
            <v>DV</v>
          </cell>
          <cell r="C19">
            <v>44054</v>
          </cell>
          <cell r="D19">
            <v>600</v>
          </cell>
          <cell r="E19">
            <v>1.53</v>
          </cell>
          <cell r="F19">
            <v>0.8</v>
          </cell>
          <cell r="G19">
            <v>313.72549019607845</v>
          </cell>
          <cell r="H19">
            <v>0.67</v>
          </cell>
          <cell r="I19">
            <v>0</v>
          </cell>
          <cell r="J19">
            <v>1.5098897780462026</v>
          </cell>
          <cell r="K19">
            <v>266.24460000000005</v>
          </cell>
          <cell r="L19">
            <v>-0.1513453374999999</v>
          </cell>
          <cell r="M19">
            <v>-47.480890196078406</v>
          </cell>
        </row>
        <row r="20">
          <cell r="A20" t="str">
            <v>4. Karora Resources Inc</v>
          </cell>
          <cell r="B20" t="str">
            <v>KRR</v>
          </cell>
          <cell r="C20">
            <v>44054</v>
          </cell>
          <cell r="D20">
            <v>100</v>
          </cell>
          <cell r="E20">
            <v>1.58</v>
          </cell>
          <cell r="F20">
            <v>3.64</v>
          </cell>
          <cell r="G20">
            <v>230.37974683544303</v>
          </cell>
          <cell r="H20">
            <v>4.0599999999999996</v>
          </cell>
          <cell r="I20">
            <v>0</v>
          </cell>
          <cell r="J20">
            <v>1.5098897780462026</v>
          </cell>
          <cell r="K20">
            <v>268.8938</v>
          </cell>
          <cell r="L20">
            <v>0.16717638461538464</v>
          </cell>
          <cell r="M20">
            <v>38.514053164556969</v>
          </cell>
        </row>
        <row r="21">
          <cell r="A21" t="str">
            <v>5. GR silver Mining ltd</v>
          </cell>
          <cell r="B21" t="str">
            <v>GRSL</v>
          </cell>
          <cell r="C21">
            <v>44077</v>
          </cell>
          <cell r="D21">
            <v>400</v>
          </cell>
          <cell r="E21">
            <v>1.55</v>
          </cell>
          <cell r="F21">
            <v>0.86</v>
          </cell>
          <cell r="G21">
            <v>221.93548387096774</v>
          </cell>
          <cell r="H21">
            <v>0.62</v>
          </cell>
          <cell r="I21">
            <v>0</v>
          </cell>
          <cell r="J21">
            <v>1.5098897780462026</v>
          </cell>
          <cell r="K21">
            <v>164.25039999999998</v>
          </cell>
          <cell r="L21">
            <v>-0.25991825581395356</v>
          </cell>
          <cell r="M21">
            <v>-57.685083870967759</v>
          </cell>
        </row>
        <row r="22">
          <cell r="A22" t="str">
            <v>7.Silver Viper Minerals</v>
          </cell>
          <cell r="B22" t="str">
            <v>VIPR</v>
          </cell>
          <cell r="C22">
            <v>44096</v>
          </cell>
          <cell r="D22">
            <v>500</v>
          </cell>
          <cell r="E22">
            <v>1.56</v>
          </cell>
          <cell r="F22">
            <v>0.6</v>
          </cell>
          <cell r="G22">
            <v>192.30769230769229</v>
          </cell>
          <cell r="H22">
            <v>0.52</v>
          </cell>
          <cell r="I22">
            <v>0</v>
          </cell>
          <cell r="J22">
            <v>1.5098897780462026</v>
          </cell>
          <cell r="K22">
            <v>172.19800000000001</v>
          </cell>
          <cell r="L22">
            <v>-0.10457039999999988</v>
          </cell>
          <cell r="M22">
            <v>-20.109692307692285</v>
          </cell>
        </row>
        <row r="23">
          <cell r="A23" t="str">
            <v>8. Granada Gold Mine Inc</v>
          </cell>
          <cell r="B23" t="str">
            <v>GGM</v>
          </cell>
          <cell r="C23">
            <v>44088</v>
          </cell>
          <cell r="D23">
            <v>2500</v>
          </cell>
          <cell r="E23">
            <v>1.56</v>
          </cell>
          <cell r="F23">
            <v>0.1958</v>
          </cell>
          <cell r="G23">
            <v>313.78205128205127</v>
          </cell>
          <cell r="H23">
            <v>0.14499999999999999</v>
          </cell>
          <cell r="I23">
            <v>0</v>
          </cell>
          <cell r="J23">
            <v>1.5098897780462026</v>
          </cell>
          <cell r="K23">
            <v>240.08374999999998</v>
          </cell>
          <cell r="L23">
            <v>-0.2348709908069459</v>
          </cell>
          <cell r="M23">
            <v>-73.69830128205129</v>
          </cell>
        </row>
        <row r="24">
          <cell r="A24" t="str">
            <v>10. Contact Gold</v>
          </cell>
          <cell r="B24" t="str">
            <v>C</v>
          </cell>
          <cell r="C24">
            <v>44103</v>
          </cell>
          <cell r="D24">
            <v>1750</v>
          </cell>
          <cell r="E24">
            <v>1.56</v>
          </cell>
          <cell r="F24">
            <v>0.185</v>
          </cell>
          <cell r="G24">
            <v>207.53205128205127</v>
          </cell>
          <cell r="H24">
            <v>0.1</v>
          </cell>
          <cell r="I24">
            <v>0</v>
          </cell>
          <cell r="J24">
            <v>1.5098897780462026</v>
          </cell>
          <cell r="K24">
            <v>115.90250000000002</v>
          </cell>
          <cell r="L24">
            <v>-0.44151999999999986</v>
          </cell>
          <cell r="M24">
            <v>-91.629551282051253</v>
          </cell>
        </row>
        <row r="25">
          <cell r="A25" t="str">
            <v>11. KORE Mining Ltd</v>
          </cell>
          <cell r="B25" t="str">
            <v>KORE</v>
          </cell>
          <cell r="C25">
            <v>44158</v>
          </cell>
          <cell r="D25">
            <v>250</v>
          </cell>
          <cell r="E25">
            <v>1.55</v>
          </cell>
          <cell r="F25">
            <v>1.32</v>
          </cell>
          <cell r="G25">
            <v>212.90322580645162</v>
          </cell>
          <cell r="H25">
            <v>0.96</v>
          </cell>
          <cell r="I25">
            <v>0</v>
          </cell>
          <cell r="J25">
            <v>1.5098897780462026</v>
          </cell>
          <cell r="K25">
            <v>158.95199999999997</v>
          </cell>
          <cell r="L25">
            <v>-0.25340727272727287</v>
          </cell>
          <cell r="M25">
            <v>-53.951225806451646</v>
          </cell>
        </row>
        <row r="26">
          <cell r="A26" t="str">
            <v>12. Fortune Bay Corp</v>
          </cell>
          <cell r="B26" t="str">
            <v>FOR</v>
          </cell>
          <cell r="C26">
            <v>44159</v>
          </cell>
          <cell r="D26">
            <v>300</v>
          </cell>
          <cell r="E26">
            <v>1.55</v>
          </cell>
          <cell r="F26">
            <v>1.19</v>
          </cell>
          <cell r="G26">
            <v>230.32258064516128</v>
          </cell>
          <cell r="H26">
            <v>0.8</v>
          </cell>
          <cell r="I26">
            <v>0</v>
          </cell>
          <cell r="J26">
            <v>1.5098897780462026</v>
          </cell>
          <cell r="K26">
            <v>158.95200000000003</v>
          </cell>
          <cell r="L26">
            <v>-0.30987226890756286</v>
          </cell>
          <cell r="M26">
            <v>-71.370580645161255</v>
          </cell>
        </row>
        <row r="27">
          <cell r="A27" t="str">
            <v>13. Brixton Metals Corp</v>
          </cell>
          <cell r="B27" t="str">
            <v>BBB</v>
          </cell>
          <cell r="C27">
            <v>44175</v>
          </cell>
          <cell r="D27">
            <v>1200</v>
          </cell>
          <cell r="E27">
            <v>1.55</v>
          </cell>
          <cell r="F27">
            <v>0.3</v>
          </cell>
          <cell r="G27">
            <v>232.25806451612902</v>
          </cell>
          <cell r="H27">
            <v>0.23499999999999999</v>
          </cell>
          <cell r="I27">
            <v>0</v>
          </cell>
          <cell r="J27">
            <v>1.5098897780462026</v>
          </cell>
          <cell r="K27">
            <v>186.76859999999999</v>
          </cell>
          <cell r="L27">
            <v>-0.19585741666666667</v>
          </cell>
          <cell r="M27">
            <v>-45.489464516129033</v>
          </cell>
        </row>
        <row r="28">
          <cell r="A28" t="str">
            <v>14. Aftermath Silver Corp</v>
          </cell>
          <cell r="B28" t="str">
            <v>AAG</v>
          </cell>
          <cell r="C28">
            <v>44175</v>
          </cell>
          <cell r="D28">
            <v>700</v>
          </cell>
          <cell r="E28">
            <v>1.53</v>
          </cell>
          <cell r="F28">
            <v>0.97399999999999998</v>
          </cell>
          <cell r="G28">
            <v>445.6209150326797</v>
          </cell>
          <cell r="H28">
            <v>0.77</v>
          </cell>
          <cell r="I28">
            <v>0</v>
          </cell>
          <cell r="J28">
            <v>1.5098897780462026</v>
          </cell>
          <cell r="K28">
            <v>356.97970000000004</v>
          </cell>
          <cell r="L28">
            <v>-0.19891619096509225</v>
          </cell>
          <cell r="M28">
            <v>-88.641215032679668</v>
          </cell>
        </row>
        <row r="29">
          <cell r="A29" t="str">
            <v>15. Reyna Silver Corp</v>
          </cell>
          <cell r="B29" t="str">
            <v>RSLV</v>
          </cell>
          <cell r="C29">
            <v>44203</v>
          </cell>
          <cell r="D29">
            <v>300</v>
          </cell>
          <cell r="E29">
            <v>1.56</v>
          </cell>
          <cell r="F29">
            <v>1.1200000000000001</v>
          </cell>
          <cell r="G29">
            <v>215.38461538461542</v>
          </cell>
          <cell r="H29">
            <v>0.98</v>
          </cell>
          <cell r="I29">
            <v>0</v>
          </cell>
          <cell r="J29">
            <v>1.5098897780462026</v>
          </cell>
          <cell r="K29">
            <v>194.71620000000001</v>
          </cell>
          <cell r="L29">
            <v>-9.596050000000006E-2</v>
          </cell>
          <cell r="M29">
            <v>-20.6684153846154</v>
          </cell>
        </row>
        <row r="30">
          <cell r="B30" t="str">
            <v>VZLA</v>
          </cell>
          <cell r="C30">
            <v>44216</v>
          </cell>
          <cell r="D30">
            <v>300</v>
          </cell>
          <cell r="E30">
            <v>1.55</v>
          </cell>
          <cell r="F30">
            <v>1.59</v>
          </cell>
          <cell r="G30">
            <v>307.74193548387098</v>
          </cell>
          <cell r="H30">
            <v>1.94</v>
          </cell>
          <cell r="I30">
            <v>0</v>
          </cell>
          <cell r="J30">
            <v>1.5098897780462026</v>
          </cell>
          <cell r="K30">
            <v>385.45859999999999</v>
          </cell>
          <cell r="L30">
            <v>0.25253842767295592</v>
          </cell>
          <cell r="M30">
            <v>77.716664516129015</v>
          </cell>
        </row>
        <row r="37">
          <cell r="A37" t="str">
            <v>4. IsoEnergy Ltd</v>
          </cell>
          <cell r="B37" t="str">
            <v>ISO^</v>
          </cell>
          <cell r="C37">
            <v>44229</v>
          </cell>
          <cell r="D37">
            <v>150</v>
          </cell>
          <cell r="E37">
            <v>1.55</v>
          </cell>
          <cell r="F37">
            <v>2</v>
          </cell>
          <cell r="G37">
            <v>193.54838709677418</v>
          </cell>
          <cell r="H37">
            <v>2.38</v>
          </cell>
          <cell r="I37">
            <v>0</v>
          </cell>
          <cell r="J37">
            <v>1.5098897780462026</v>
          </cell>
          <cell r="K37">
            <v>236.44110000000001</v>
          </cell>
          <cell r="L37">
            <v>0.22161235000000012</v>
          </cell>
          <cell r="M37">
            <v>42.892712903225828</v>
          </cell>
        </row>
        <row r="38">
          <cell r="A38" t="str">
            <v>6. Denison Mines Corp</v>
          </cell>
          <cell r="B38" t="str">
            <v>DNN</v>
          </cell>
          <cell r="C38">
            <v>44253</v>
          </cell>
          <cell r="D38">
            <v>500</v>
          </cell>
          <cell r="E38">
            <v>1.54</v>
          </cell>
          <cell r="F38">
            <v>1.01</v>
          </cell>
          <cell r="G38">
            <v>327.9220779220779</v>
          </cell>
          <cell r="H38">
            <v>0.99539999999999995</v>
          </cell>
          <cell r="I38">
            <v>0</v>
          </cell>
          <cell r="J38">
            <v>1.5098897780462026</v>
          </cell>
          <cell r="K38">
            <v>329.62671</v>
          </cell>
          <cell r="L38">
            <v>5.1982839603961044E-3</v>
          </cell>
          <cell r="M38">
            <v>1.7046320779220991</v>
          </cell>
        </row>
        <row r="39">
          <cell r="A39" t="str">
            <v>7. Global Atomic</v>
          </cell>
          <cell r="B39" t="str">
            <v>GLO</v>
          </cell>
          <cell r="C39">
            <v>44270</v>
          </cell>
          <cell r="D39">
            <v>150</v>
          </cell>
          <cell r="E39">
            <v>1.49</v>
          </cell>
          <cell r="F39">
            <v>2.19</v>
          </cell>
          <cell r="G39">
            <v>220.46979865771812</v>
          </cell>
          <cell r="H39">
            <v>2.67</v>
          </cell>
          <cell r="I39">
            <v>0</v>
          </cell>
          <cell r="J39">
            <v>1.5098897780462026</v>
          </cell>
          <cell r="K39">
            <v>265.25115</v>
          </cell>
          <cell r="L39">
            <v>0.20311784931506849</v>
          </cell>
          <cell r="M39">
            <v>44.78135134228188</v>
          </cell>
        </row>
        <row r="40">
          <cell r="A40" t="str">
            <v>8. Energy Fuels</v>
          </cell>
          <cell r="B40" t="str">
            <v>UUUU</v>
          </cell>
          <cell r="C40">
            <v>44278</v>
          </cell>
          <cell r="D40">
            <v>100</v>
          </cell>
          <cell r="E40">
            <v>1.1924999999999999</v>
          </cell>
          <cell r="F40">
            <v>5.47</v>
          </cell>
          <cell r="G40">
            <v>458.70020964360589</v>
          </cell>
          <cell r="H40">
            <v>5.54</v>
          </cell>
          <cell r="I40">
            <v>0</v>
          </cell>
          <cell r="J40">
            <v>1.2100677637947725</v>
          </cell>
          <cell r="K40">
            <v>457.82559999999995</v>
          </cell>
          <cell r="L40">
            <v>-1.9067129798904547E-3</v>
          </cell>
          <cell r="M40">
            <v>-0.87460964360593607</v>
          </cell>
        </row>
        <row r="41">
          <cell r="A41" t="str">
            <v>9. Bannerman Resources ltd</v>
          </cell>
          <cell r="B41" t="str">
            <v>BMN</v>
          </cell>
          <cell r="C41">
            <v>44281</v>
          </cell>
          <cell r="D41">
            <v>4000</v>
          </cell>
          <cell r="E41">
            <v>1.55</v>
          </cell>
          <cell r="F41">
            <v>0.13</v>
          </cell>
          <cell r="G41">
            <v>335.48387096774195</v>
          </cell>
          <cell r="H41">
            <v>0.125</v>
          </cell>
          <cell r="I41">
            <v>0</v>
          </cell>
          <cell r="J41">
            <v>1.5625</v>
          </cell>
          <cell r="K41">
            <v>320</v>
          </cell>
          <cell r="L41">
            <v>-4.6153846153846198E-2</v>
          </cell>
          <cell r="M41">
            <v>-15.48387096774195</v>
          </cell>
        </row>
        <row r="42">
          <cell r="A42" t="str">
            <v>10. Encore Energy Corp</v>
          </cell>
          <cell r="B42" t="str">
            <v>EU</v>
          </cell>
          <cell r="C42">
            <v>44285</v>
          </cell>
          <cell r="D42">
            <v>300</v>
          </cell>
          <cell r="E42">
            <v>1.48</v>
          </cell>
          <cell r="F42">
            <v>1.21</v>
          </cell>
          <cell r="G42">
            <v>245.27027027027026</v>
          </cell>
          <cell r="H42">
            <v>1.17</v>
          </cell>
          <cell r="I42">
            <v>0</v>
          </cell>
          <cell r="J42">
            <v>1.5098897780462026</v>
          </cell>
          <cell r="K42">
            <v>232.46729999999999</v>
          </cell>
          <cell r="L42">
            <v>-5.2199438016528904E-2</v>
          </cell>
          <cell r="M42">
            <v>-12.802970270270265</v>
          </cell>
        </row>
        <row r="43">
          <cell r="A43" t="str">
            <v>11. Paladin</v>
          </cell>
          <cell r="B43" t="str">
            <v>PDN</v>
          </cell>
          <cell r="C43">
            <v>44287</v>
          </cell>
          <cell r="D43">
            <v>1500</v>
          </cell>
          <cell r="E43">
            <v>1.55</v>
          </cell>
          <cell r="F43">
            <v>0.37</v>
          </cell>
          <cell r="G43">
            <v>358.06451612903226</v>
          </cell>
          <cell r="H43">
            <v>0.39</v>
          </cell>
          <cell r="I43">
            <v>0</v>
          </cell>
          <cell r="J43">
            <v>1.5625</v>
          </cell>
          <cell r="K43">
            <v>374.40000000000003</v>
          </cell>
          <cell r="L43">
            <v>4.562162162162172E-2</v>
          </cell>
          <cell r="M43">
            <v>16.335483870967778</v>
          </cell>
        </row>
        <row r="45">
          <cell r="A45" t="str">
            <v>3. Atico Mining Corp</v>
          </cell>
          <cell r="B45" t="str">
            <v>ATY^</v>
          </cell>
          <cell r="C45">
            <v>43874</v>
          </cell>
          <cell r="D45">
            <v>600</v>
          </cell>
          <cell r="E45">
            <v>1.44</v>
          </cell>
          <cell r="F45">
            <v>0.37</v>
          </cell>
          <cell r="G45">
            <v>154.16666666666669</v>
          </cell>
          <cell r="H45">
            <v>0.64</v>
          </cell>
          <cell r="I45">
            <v>0</v>
          </cell>
          <cell r="J45">
            <v>1.5098897780462026</v>
          </cell>
          <cell r="K45">
            <v>254.32320000000001</v>
          </cell>
          <cell r="L45">
            <v>0.64966399999999991</v>
          </cell>
          <cell r="M45">
            <v>100.15653333333333</v>
          </cell>
        </row>
        <row r="46">
          <cell r="A46" t="str">
            <v>6. Nova Royalty Corp</v>
          </cell>
          <cell r="B46" t="str">
            <v>NOVR</v>
          </cell>
          <cell r="C46">
            <v>44187</v>
          </cell>
          <cell r="D46">
            <v>100</v>
          </cell>
          <cell r="E46">
            <v>1.57</v>
          </cell>
          <cell r="F46">
            <v>3</v>
          </cell>
          <cell r="G46">
            <v>191.08280254777068</v>
          </cell>
          <cell r="H46">
            <v>3.86</v>
          </cell>
          <cell r="I46">
            <v>0</v>
          </cell>
          <cell r="J46">
            <v>1.5098897780462026</v>
          </cell>
          <cell r="K46">
            <v>255.64779999999999</v>
          </cell>
          <cell r="L46">
            <v>0.33789015333333339</v>
          </cell>
          <cell r="M46">
            <v>64.564997452229306</v>
          </cell>
        </row>
        <row r="47">
          <cell r="A47" t="str">
            <v>7. Electric Royalties Ltd</v>
          </cell>
          <cell r="B47" t="str">
            <v>ELEC</v>
          </cell>
          <cell r="C47">
            <v>44246</v>
          </cell>
          <cell r="D47">
            <v>1000</v>
          </cell>
          <cell r="E47">
            <v>1.54</v>
          </cell>
          <cell r="F47">
            <v>0.34</v>
          </cell>
          <cell r="G47">
            <v>220.77922077922076</v>
          </cell>
          <cell r="H47">
            <v>0.42</v>
          </cell>
          <cell r="I47">
            <v>0</v>
          </cell>
          <cell r="J47">
            <v>1.5098897780462026</v>
          </cell>
          <cell r="K47">
            <v>278.166</v>
          </cell>
          <cell r="L47">
            <v>0.25992835294117655</v>
          </cell>
          <cell r="M47">
            <v>57.386779220779232</v>
          </cell>
        </row>
        <row r="53">
          <cell r="B53" t="str">
            <v>BAND</v>
          </cell>
          <cell r="C53">
            <v>44249</v>
          </cell>
          <cell r="D53">
            <v>8</v>
          </cell>
          <cell r="E53">
            <v>1</v>
          </cell>
          <cell r="F53">
            <v>12.22</v>
          </cell>
          <cell r="G53">
            <v>97.76</v>
          </cell>
          <cell r="H53">
            <v>12.074344705080513</v>
          </cell>
          <cell r="I53">
            <v>0</v>
          </cell>
          <cell r="J53">
            <v>1</v>
          </cell>
          <cell r="K53">
            <v>96.594757640644104</v>
          </cell>
          <cell r="L53">
            <v>-1.1919418569516168E-2</v>
          </cell>
          <cell r="M53">
            <v>-1.1652423593559007</v>
          </cell>
        </row>
        <row r="54">
          <cell r="A54" t="str">
            <v>12. Tezos</v>
          </cell>
          <cell r="B54" t="str">
            <v>XTZ</v>
          </cell>
          <cell r="C54">
            <v>44264</v>
          </cell>
          <cell r="D54">
            <v>27</v>
          </cell>
          <cell r="E54">
            <v>1</v>
          </cell>
          <cell r="F54">
            <v>3.72</v>
          </cell>
          <cell r="G54">
            <v>100.44000000000001</v>
          </cell>
          <cell r="H54">
            <v>4.0137354196210611</v>
          </cell>
          <cell r="I54">
            <v>0</v>
          </cell>
          <cell r="J54">
            <v>1</v>
          </cell>
          <cell r="K54">
            <v>108.37085632976864</v>
          </cell>
          <cell r="L54">
            <v>7.8961134306736652E-2</v>
          </cell>
          <cell r="M54">
            <v>7.9308563297686305</v>
          </cell>
        </row>
        <row r="55">
          <cell r="A55" t="str">
            <v>13. Numeraire</v>
          </cell>
          <cell r="B55" t="str">
            <v>NMR</v>
          </cell>
          <cell r="C55">
            <v>44264</v>
          </cell>
          <cell r="D55">
            <v>1.1299999999999999</v>
          </cell>
          <cell r="E55">
            <v>1</v>
          </cell>
          <cell r="H55">
            <v>51.172616621255891</v>
          </cell>
          <cell r="I55">
            <v>0</v>
          </cell>
          <cell r="J55">
            <v>1</v>
          </cell>
          <cell r="K55">
            <v>57.825056782019153</v>
          </cell>
          <cell r="L55">
            <v>0.45583546575407946</v>
          </cell>
        </row>
        <row r="56">
          <cell r="A56" t="str">
            <v>14. Uniswap</v>
          </cell>
          <cell r="B56" t="str">
            <v>UNI</v>
          </cell>
          <cell r="C56">
            <v>44268</v>
          </cell>
          <cell r="D56">
            <v>4</v>
          </cell>
          <cell r="E56">
            <v>1</v>
          </cell>
          <cell r="F56">
            <v>27.49</v>
          </cell>
          <cell r="G56">
            <v>109.96</v>
          </cell>
          <cell r="H56">
            <v>29.153285354521518</v>
          </cell>
          <cell r="I56">
            <v>0</v>
          </cell>
          <cell r="J56">
            <v>1</v>
          </cell>
          <cell r="K56">
            <v>116.61314141808607</v>
          </cell>
          <cell r="L56">
            <v>6.0505105657385226E-2</v>
          </cell>
          <cell r="M56">
            <v>6.6531414180860793</v>
          </cell>
        </row>
        <row r="57">
          <cell r="A57" t="str">
            <v>15. Sushiswap</v>
          </cell>
          <cell r="B57" t="str">
            <v>SUSHI</v>
          </cell>
          <cell r="C57">
            <v>44270</v>
          </cell>
          <cell r="D57">
            <v>5.75</v>
          </cell>
          <cell r="E57">
            <v>1</v>
          </cell>
          <cell r="F57">
            <v>16.86</v>
          </cell>
          <cell r="G57">
            <v>96.944999999999993</v>
          </cell>
          <cell r="H57">
            <v>9.6600204201928879</v>
          </cell>
          <cell r="I57">
            <v>0</v>
          </cell>
          <cell r="J57">
            <v>1</v>
          </cell>
          <cell r="K57">
            <v>55.545117416109107</v>
          </cell>
          <cell r="L57">
            <v>-0.42704505218310268</v>
          </cell>
          <cell r="M57">
            <v>-41.399882583890886</v>
          </cell>
        </row>
        <row r="58">
          <cell r="A58" t="str">
            <v>17. EOS</v>
          </cell>
          <cell r="B58" t="str">
            <v>EOS</v>
          </cell>
          <cell r="C58">
            <v>44280</v>
          </cell>
          <cell r="D58">
            <v>13.25</v>
          </cell>
          <cell r="E58">
            <v>1</v>
          </cell>
          <cell r="H58">
            <v>4.4632953741970329</v>
          </cell>
          <cell r="I58">
            <v>0</v>
          </cell>
          <cell r="J58">
            <v>1</v>
          </cell>
          <cell r="K58">
            <v>59.138663708110684</v>
          </cell>
          <cell r="L58">
            <v>0.42143164783344977</v>
          </cell>
        </row>
        <row r="59">
          <cell r="A59" t="str">
            <v>18. Cardano</v>
          </cell>
          <cell r="B59" t="str">
            <v>ADA</v>
          </cell>
          <cell r="C59">
            <v>44294</v>
          </cell>
          <cell r="D59">
            <v>100</v>
          </cell>
          <cell r="E59">
            <v>1</v>
          </cell>
          <cell r="F59">
            <v>1.03</v>
          </cell>
          <cell r="G59">
            <v>103</v>
          </cell>
          <cell r="H59">
            <v>0.97371230832662026</v>
          </cell>
          <cell r="I59">
            <v>0</v>
          </cell>
          <cell r="J59">
            <v>1</v>
          </cell>
          <cell r="K59">
            <v>97.371230832662022</v>
          </cell>
          <cell r="L59">
            <v>-5.4648244343087168E-2</v>
          </cell>
          <cell r="M59">
            <v>-5.6287691673379783</v>
          </cell>
        </row>
        <row r="65">
          <cell r="C65">
            <v>44152</v>
          </cell>
          <cell r="D65">
            <v>0.09</v>
          </cell>
          <cell r="H65">
            <v>43329.221729035562</v>
          </cell>
          <cell r="K65">
            <v>3899.6299556132003</v>
          </cell>
          <cell r="L65">
            <v>5.1141976985148805</v>
          </cell>
        </row>
        <row r="73">
          <cell r="C73">
            <v>44155</v>
          </cell>
          <cell r="D73">
            <v>1</v>
          </cell>
          <cell r="E73">
            <v>1</v>
          </cell>
          <cell r="H73">
            <v>2033.4696419157021</v>
          </cell>
          <cell r="J73">
            <v>1</v>
          </cell>
          <cell r="K73">
            <v>2033.4696419157021</v>
          </cell>
          <cell r="L73">
            <v>9.5918379335646335</v>
          </cell>
        </row>
        <row r="75">
          <cell r="B75" t="str">
            <v>GRT</v>
          </cell>
          <cell r="C75">
            <v>44185</v>
          </cell>
          <cell r="D75">
            <v>175</v>
          </cell>
          <cell r="E75">
            <v>1</v>
          </cell>
          <cell r="H75">
            <v>1.1384225141779736</v>
          </cell>
          <cell r="I75">
            <v>0</v>
          </cell>
          <cell r="J75">
            <v>1</v>
          </cell>
          <cell r="K75">
            <v>199.22393998114538</v>
          </cell>
          <cell r="L75">
            <v>3.7947417139265784</v>
          </cell>
        </row>
        <row r="76">
          <cell r="B76" t="str">
            <v>DEF</v>
          </cell>
          <cell r="C76">
            <v>44077</v>
          </cell>
          <cell r="D76">
            <v>350</v>
          </cell>
          <cell r="E76">
            <v>1.55</v>
          </cell>
          <cell r="H76">
            <v>0.72</v>
          </cell>
          <cell r="I76">
            <v>0</v>
          </cell>
          <cell r="J76">
            <v>1.5098897780462026</v>
          </cell>
          <cell r="K76">
            <v>166.89959999999999</v>
          </cell>
          <cell r="L76">
            <v>1.5239727835051546</v>
          </cell>
        </row>
        <row r="77">
          <cell r="B77" t="str">
            <v>LUN^</v>
          </cell>
          <cell r="C77">
            <v>43384</v>
          </cell>
          <cell r="D77">
            <v>20</v>
          </cell>
          <cell r="E77">
            <v>1.5</v>
          </cell>
          <cell r="F77">
            <v>5.96</v>
          </cell>
          <cell r="H77">
            <v>14.85</v>
          </cell>
          <cell r="I77">
            <v>0.16</v>
          </cell>
          <cell r="J77">
            <v>1.5098897780462026</v>
          </cell>
          <cell r="K77">
            <v>198.82245999999998</v>
          </cell>
          <cell r="L77">
            <v>2.5019604865771807</v>
          </cell>
        </row>
        <row r="78">
          <cell r="B78" t="str">
            <v>XLM</v>
          </cell>
          <cell r="C78">
            <v>44186</v>
          </cell>
          <cell r="D78">
            <v>375</v>
          </cell>
          <cell r="E78">
            <v>1</v>
          </cell>
          <cell r="H78">
            <v>0.37072174458389051</v>
          </cell>
          <cell r="I78">
            <v>0</v>
          </cell>
          <cell r="J78">
            <v>1</v>
          </cell>
          <cell r="K78">
            <v>139.02065421895895</v>
          </cell>
          <cell r="L78">
            <v>2.7460869969177075</v>
          </cell>
        </row>
        <row r="79">
          <cell r="B79" t="str">
            <v>ALGO</v>
          </cell>
          <cell r="C79">
            <v>44189</v>
          </cell>
          <cell r="D79">
            <v>138</v>
          </cell>
          <cell r="E79">
            <v>1</v>
          </cell>
          <cell r="H79">
            <v>0.96826385571697515</v>
          </cell>
          <cell r="I79">
            <v>2.4759000000000002</v>
          </cell>
          <cell r="J79">
            <v>1</v>
          </cell>
          <cell r="K79">
            <v>136.01773656931223</v>
          </cell>
          <cell r="L79">
            <v>2.897334014398548</v>
          </cell>
        </row>
        <row r="80">
          <cell r="E80">
            <v>1.1000000000000001</v>
          </cell>
          <cell r="J80">
            <v>1.2079</v>
          </cell>
        </row>
        <row r="81">
          <cell r="B81" t="str">
            <v>COMP</v>
          </cell>
          <cell r="C81">
            <v>44206</v>
          </cell>
          <cell r="D81">
            <v>0.5</v>
          </cell>
          <cell r="E81">
            <v>1</v>
          </cell>
          <cell r="H81">
            <v>492.76594243742232</v>
          </cell>
          <cell r="I81">
            <v>0</v>
          </cell>
          <cell r="J81">
            <v>1</v>
          </cell>
          <cell r="K81">
            <v>246.38297121871116</v>
          </cell>
          <cell r="L81">
            <v>2.0562918962812278</v>
          </cell>
        </row>
        <row r="82">
          <cell r="B82" t="str">
            <v>LINK</v>
          </cell>
          <cell r="C82">
            <v>44185</v>
          </cell>
          <cell r="D82">
            <v>4.5</v>
          </cell>
          <cell r="E82">
            <v>1</v>
          </cell>
          <cell r="H82">
            <v>28.159781765436929</v>
          </cell>
          <cell r="I82">
            <v>0</v>
          </cell>
          <cell r="J82">
            <v>1</v>
          </cell>
          <cell r="K82">
            <v>126.71901794446617</v>
          </cell>
          <cell r="L82">
            <v>1.5716695676198107</v>
          </cell>
        </row>
        <row r="83">
          <cell r="B83" t="str">
            <v>ATOM</v>
          </cell>
          <cell r="C83">
            <v>44197</v>
          </cell>
          <cell r="D83">
            <v>10</v>
          </cell>
          <cell r="E83">
            <v>1</v>
          </cell>
          <cell r="H83">
            <v>16.788780197044314</v>
          </cell>
          <cell r="I83">
            <v>9.8599999999999993E-2</v>
          </cell>
          <cell r="J83">
            <v>1</v>
          </cell>
          <cell r="K83">
            <v>168.87380197044314</v>
          </cell>
          <cell r="L83">
            <v>2.4115919589988515</v>
          </cell>
        </row>
        <row r="84">
          <cell r="B84" t="str">
            <v>NXE^</v>
          </cell>
          <cell r="C84">
            <v>43102</v>
          </cell>
          <cell r="D84">
            <v>275</v>
          </cell>
          <cell r="E84">
            <v>1.51</v>
          </cell>
          <cell r="F84">
            <v>2.1800000000000002</v>
          </cell>
          <cell r="H84">
            <v>3.59</v>
          </cell>
          <cell r="I84">
            <v>0</v>
          </cell>
          <cell r="J84">
            <v>1.5098897780462026</v>
          </cell>
          <cell r="K84">
            <v>653.85567500000002</v>
          </cell>
          <cell r="L84">
            <v>0.64690920642201855</v>
          </cell>
        </row>
        <row r="85">
          <cell r="B85" t="str">
            <v>URC^</v>
          </cell>
          <cell r="C85">
            <v>43822</v>
          </cell>
          <cell r="D85">
            <v>190</v>
          </cell>
          <cell r="E85">
            <v>1.51</v>
          </cell>
          <cell r="F85">
            <v>1.18</v>
          </cell>
          <cell r="H85">
            <v>3.7340852181790725</v>
          </cell>
          <cell r="I85">
            <v>0</v>
          </cell>
          <cell r="J85">
            <v>1.5098897780462026</v>
          </cell>
          <cell r="K85">
            <v>469.88608159999995</v>
          </cell>
          <cell r="L85">
            <v>2.1647100054237289</v>
          </cell>
        </row>
        <row r="86">
          <cell r="B86" t="str">
            <v>DASH</v>
          </cell>
          <cell r="C86">
            <v>44238</v>
          </cell>
          <cell r="D86">
            <v>0.4</v>
          </cell>
          <cell r="E86">
            <v>1</v>
          </cell>
          <cell r="H86">
            <v>219.16345104569041</v>
          </cell>
          <cell r="I86">
            <v>0</v>
          </cell>
          <cell r="J86">
            <v>1</v>
          </cell>
          <cell r="K86">
            <v>87.665380418276172</v>
          </cell>
          <cell r="L86">
            <v>0.81216678556052924</v>
          </cell>
        </row>
        <row r="87">
          <cell r="B87" t="str">
            <v>URG</v>
          </cell>
          <cell r="C87">
            <v>43374</v>
          </cell>
          <cell r="D87">
            <v>700</v>
          </cell>
          <cell r="E87">
            <v>1.1499999999999999</v>
          </cell>
          <cell r="F87">
            <v>0.66</v>
          </cell>
          <cell r="H87">
            <v>1.06</v>
          </cell>
          <cell r="I87">
            <v>0</v>
          </cell>
          <cell r="J87">
            <v>1.2088000000000001</v>
          </cell>
          <cell r="K87">
            <v>613.83189940436796</v>
          </cell>
          <cell r="L87">
            <v>0.52793654613641372</v>
          </cell>
        </row>
        <row r="88">
          <cell r="B88" t="str">
            <v>IVN</v>
          </cell>
          <cell r="C88">
            <v>43854</v>
          </cell>
          <cell r="D88">
            <v>50</v>
          </cell>
          <cell r="E88">
            <v>1.46</v>
          </cell>
          <cell r="F88">
            <v>3.71</v>
          </cell>
          <cell r="H88">
            <v>8.6999999999999993</v>
          </cell>
          <cell r="I88">
            <v>0</v>
          </cell>
          <cell r="J88">
            <v>1.5098897780462026</v>
          </cell>
          <cell r="K88">
            <v>288.10049999999995</v>
          </cell>
          <cell r="L88">
            <v>1.2675295417789754</v>
          </cell>
        </row>
        <row r="89">
          <cell r="B89" t="str">
            <v>UEC</v>
          </cell>
          <cell r="C89">
            <v>44229</v>
          </cell>
          <cell r="D89">
            <v>75</v>
          </cell>
          <cell r="E89">
            <v>1.2022999999999999</v>
          </cell>
          <cell r="F89">
            <v>1.74</v>
          </cell>
          <cell r="H89">
            <v>2.87</v>
          </cell>
          <cell r="I89">
            <v>0</v>
          </cell>
          <cell r="J89">
            <v>1.2100677637947725</v>
          </cell>
          <cell r="K89">
            <v>177.8826</v>
          </cell>
          <cell r="L89">
            <v>0.6388371645977009</v>
          </cell>
        </row>
        <row r="90">
          <cell r="B90" t="str">
            <v>FIL</v>
          </cell>
          <cell r="C90">
            <v>44243</v>
          </cell>
          <cell r="D90">
            <v>0.7</v>
          </cell>
          <cell r="E90">
            <v>1</v>
          </cell>
          <cell r="H90">
            <v>115.28865565477801</v>
          </cell>
          <cell r="I90">
            <v>0</v>
          </cell>
          <cell r="J90">
            <v>1</v>
          </cell>
          <cell r="K90">
            <v>80.702058958344608</v>
          </cell>
          <cell r="L90">
            <v>2.2687455530132694</v>
          </cell>
        </row>
        <row r="91">
          <cell r="B91" t="str">
            <v>LTC</v>
          </cell>
          <cell r="C91">
            <v>44202</v>
          </cell>
          <cell r="D91">
            <v>0.4</v>
          </cell>
          <cell r="E91">
            <v>1</v>
          </cell>
          <cell r="H91">
            <v>197.35282416359027</v>
          </cell>
          <cell r="I91">
            <v>0</v>
          </cell>
          <cell r="J91">
            <v>1</v>
          </cell>
          <cell r="K91">
            <v>78.941129665436108</v>
          </cell>
          <cell r="L91">
            <v>0.46187277158215018</v>
          </cell>
        </row>
        <row r="92">
          <cell r="B92" t="str">
            <v>BCH</v>
          </cell>
          <cell r="C92">
            <v>44277</v>
          </cell>
          <cell r="D92">
            <v>0.11</v>
          </cell>
          <cell r="H92">
            <v>669.6505821049908</v>
          </cell>
          <cell r="I92">
            <v>0</v>
          </cell>
          <cell r="J92">
            <v>1</v>
          </cell>
          <cell r="K92">
            <v>73.661564031548991</v>
          </cell>
          <cell r="L92">
            <v>0.52539995923688121</v>
          </cell>
        </row>
        <row r="114">
          <cell r="A114" t="str">
            <v>Idaho Champion GM Cananada</v>
          </cell>
          <cell r="B114" t="str">
            <v>ITKO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94E6-C8D8-1447-B7CA-F3312C78CA47}">
  <dimension ref="A1:O83"/>
  <sheetViews>
    <sheetView tabSelected="1" workbookViewId="0">
      <selection activeCell="F16" sqref="F16"/>
    </sheetView>
  </sheetViews>
  <sheetFormatPr baseColWidth="10" defaultRowHeight="16" x14ac:dyDescent="0.2"/>
  <cols>
    <col min="1" max="1" width="17.6640625" bestFit="1" customWidth="1"/>
    <col min="2" max="2" width="4.33203125" bestFit="1" customWidth="1"/>
    <col min="3" max="3" width="6.83203125" bestFit="1" customWidth="1"/>
    <col min="4" max="4" width="4.5" bestFit="1" customWidth="1"/>
    <col min="5" max="5" width="8.6640625" bestFit="1" customWidth="1"/>
    <col min="6" max="6" width="5.83203125" bestFit="1" customWidth="1"/>
    <col min="7" max="7" width="7.33203125" bestFit="1" customWidth="1"/>
    <col min="8" max="8" width="8" bestFit="1" customWidth="1"/>
    <col min="9" max="9" width="6.1640625" bestFit="1" customWidth="1"/>
    <col min="10" max="10" width="9.33203125" bestFit="1" customWidth="1"/>
    <col min="11" max="11" width="7.33203125" bestFit="1" customWidth="1"/>
    <col min="12" max="12" width="5.6640625" bestFit="1" customWidth="1"/>
    <col min="13" max="13" width="8" bestFit="1" customWidth="1"/>
    <col min="14" max="14" width="2.83203125" customWidth="1"/>
    <col min="15" max="15" width="3.83203125" bestFit="1" customWidth="1"/>
  </cols>
  <sheetData>
    <row r="1" spans="1: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>
        <f ca="1">TODAY()</f>
        <v>44312</v>
      </c>
      <c r="N1" s="5"/>
      <c r="O1" s="6"/>
    </row>
    <row r="2" spans="1:15" x14ac:dyDescent="0.2">
      <c r="A2" s="7" t="str">
        <f>'[1]2021'!A2</f>
        <v>Investment</v>
      </c>
      <c r="B2" s="7" t="str">
        <f>'[1]2021'!B2</f>
        <v>Ticker</v>
      </c>
      <c r="C2" s="8" t="str">
        <f>'[1]2021'!C2</f>
        <v>Buy date</v>
      </c>
      <c r="D2" s="7" t="str">
        <f>'[1]2021'!D2</f>
        <v>Shares</v>
      </c>
      <c r="E2" s="7" t="str">
        <f>'[1]2021'!E2</f>
        <v>exch. rate buy</v>
      </c>
      <c r="F2" s="7" t="str">
        <f>'[1]2021'!F2</f>
        <v>Buy price</v>
      </c>
      <c r="G2" s="7" t="str">
        <f>'[1]2021'!G2</f>
        <v>Euro spent</v>
      </c>
      <c r="H2" s="7" t="str">
        <f>'[1]2021'!H2</f>
        <v>Price now</v>
      </c>
      <c r="I2" s="7" t="str">
        <f>'[1]2021'!I2</f>
        <v>Dividends</v>
      </c>
      <c r="J2" s="7" t="str">
        <f>'[1]2021'!J2</f>
        <v>exch. Rate now</v>
      </c>
      <c r="K2" s="7" t="str">
        <f>'[1]2021'!K2</f>
        <v>Euro now</v>
      </c>
      <c r="L2" s="7" t="str">
        <f>'[1]2021'!L2</f>
        <v>Return%</v>
      </c>
      <c r="M2" s="7" t="str">
        <f>'[1]2021'!M2</f>
        <v>Return€</v>
      </c>
      <c r="N2" s="7"/>
      <c r="O2" s="7"/>
    </row>
    <row r="3" spans="1:15" x14ac:dyDescent="0.2">
      <c r="A3" s="9" t="str">
        <f>'[1]2021'!A17</f>
        <v xml:space="preserve">1.Tudor Gold Corp </v>
      </c>
      <c r="B3" s="9" t="str">
        <f>'[1]2021'!B17</f>
        <v>TUD^</v>
      </c>
      <c r="C3" s="10">
        <f>'[1]2021'!C17</f>
        <v>44054</v>
      </c>
      <c r="D3" s="9">
        <f>'[1]2021'!D17</f>
        <v>100</v>
      </c>
      <c r="E3" s="11">
        <f>'[1]2021'!E17</f>
        <v>1.58</v>
      </c>
      <c r="F3" s="12">
        <f>'[1]2021'!F17</f>
        <v>3.65</v>
      </c>
      <c r="G3" s="13">
        <f>'[1]2021'!G17</f>
        <v>231.01265822784808</v>
      </c>
      <c r="H3" s="12">
        <f>'[1]2021'!H17</f>
        <v>2.95</v>
      </c>
      <c r="I3" s="9">
        <f>'[1]2021'!I17</f>
        <v>0</v>
      </c>
      <c r="J3" s="11">
        <f>'[1]2021'!J17</f>
        <v>1.5098897780462026</v>
      </c>
      <c r="K3" s="13">
        <f>'[1]2021'!K17</f>
        <v>195.3785</v>
      </c>
      <c r="L3" s="14">
        <f>'[1]2021'!L17</f>
        <v>-0.15425197260273962</v>
      </c>
      <c r="M3" s="15">
        <f>'[1]2021'!M17</f>
        <v>-35.634158227848076</v>
      </c>
      <c r="N3" s="12"/>
      <c r="O3" s="12"/>
    </row>
    <row r="4" spans="1:15" x14ac:dyDescent="0.2">
      <c r="A4" s="9" t="str">
        <f>'[1]2021'!A18</f>
        <v>2. Silver Elephant Mining Corp</v>
      </c>
      <c r="B4" s="9" t="str">
        <f>'[1]2021'!B18</f>
        <v>ELEF^</v>
      </c>
      <c r="C4" s="10">
        <f>'[1]2021'!C18</f>
        <v>44054</v>
      </c>
      <c r="D4" s="9">
        <f>'[1]2021'!D18</f>
        <v>600</v>
      </c>
      <c r="E4" s="11">
        <f>'[1]2021'!E18</f>
        <v>1.58</v>
      </c>
      <c r="F4" s="12" t="s">
        <v>1</v>
      </c>
      <c r="G4" s="13">
        <f>'[1]2021'!G18</f>
        <v>182.27848101265823</v>
      </c>
      <c r="H4" s="12">
        <f>'[1]2021'!H18</f>
        <v>0.39500000000000002</v>
      </c>
      <c r="I4" s="9">
        <f>'[1]2021'!I18</f>
        <v>0</v>
      </c>
      <c r="J4" s="11">
        <f>'[1]2021'!J18</f>
        <v>1.5098897780462026</v>
      </c>
      <c r="K4" s="13">
        <f>'[1]2021'!K18</f>
        <v>156.96510000000001</v>
      </c>
      <c r="L4" s="14">
        <f>'[1]2021'!L18</f>
        <v>-0.13887202083333333</v>
      </c>
      <c r="M4" s="15">
        <f>'[1]2021'!M18</f>
        <v>-25.313381012658226</v>
      </c>
      <c r="N4" s="12"/>
      <c r="O4" s="12"/>
    </row>
    <row r="5" spans="1:15" x14ac:dyDescent="0.2">
      <c r="A5" s="9" t="str">
        <f>'[1]2021'!A19</f>
        <v>3. Dolly Varden</v>
      </c>
      <c r="B5" s="9" t="str">
        <f>'[1]2021'!B19</f>
        <v>DV</v>
      </c>
      <c r="C5" s="10">
        <f>'[1]2021'!C19</f>
        <v>44054</v>
      </c>
      <c r="D5" s="9">
        <f>'[1]2021'!D19</f>
        <v>600</v>
      </c>
      <c r="E5" s="11">
        <f>'[1]2021'!E19</f>
        <v>1.53</v>
      </c>
      <c r="F5" s="12">
        <f>'[1]2021'!F19</f>
        <v>0.8</v>
      </c>
      <c r="G5" s="13">
        <f>'[1]2021'!G19</f>
        <v>313.72549019607845</v>
      </c>
      <c r="H5" s="12">
        <f>'[1]2021'!H19</f>
        <v>0.67</v>
      </c>
      <c r="I5" s="9">
        <f>'[1]2021'!I19</f>
        <v>0</v>
      </c>
      <c r="J5" s="11">
        <f>'[1]2021'!J19</f>
        <v>1.5098897780462026</v>
      </c>
      <c r="K5" s="13">
        <f>'[1]2021'!K19</f>
        <v>266.24460000000005</v>
      </c>
      <c r="L5" s="14">
        <f>'[1]2021'!L19</f>
        <v>-0.1513453374999999</v>
      </c>
      <c r="M5" s="15">
        <f>'[1]2021'!M19</f>
        <v>-47.480890196078406</v>
      </c>
      <c r="N5" s="12"/>
      <c r="O5" s="12"/>
    </row>
    <row r="6" spans="1:15" x14ac:dyDescent="0.2">
      <c r="A6" s="9" t="str">
        <f>'[1]2021'!A20</f>
        <v>4. Karora Resources Inc</v>
      </c>
      <c r="B6" s="9" t="str">
        <f>'[1]2021'!B20</f>
        <v>KRR</v>
      </c>
      <c r="C6" s="10">
        <f>'[1]2021'!C20</f>
        <v>44054</v>
      </c>
      <c r="D6" s="9">
        <f>'[1]2021'!D20</f>
        <v>100</v>
      </c>
      <c r="E6" s="11">
        <f>'[1]2021'!E20</f>
        <v>1.58</v>
      </c>
      <c r="F6" s="12">
        <f>'[1]2021'!F20</f>
        <v>3.64</v>
      </c>
      <c r="G6" s="13">
        <f>'[1]2021'!G20</f>
        <v>230.37974683544303</v>
      </c>
      <c r="H6" s="12">
        <f>'[1]2021'!H20</f>
        <v>4.0599999999999996</v>
      </c>
      <c r="I6" s="9">
        <f>'[1]2021'!I20</f>
        <v>0</v>
      </c>
      <c r="J6" s="11">
        <f>'[1]2021'!J20</f>
        <v>1.5098897780462026</v>
      </c>
      <c r="K6" s="13">
        <f>'[1]2021'!K20</f>
        <v>268.8938</v>
      </c>
      <c r="L6" s="14">
        <f>'[1]2021'!L20</f>
        <v>0.16717638461538464</v>
      </c>
      <c r="M6" s="15">
        <f>'[1]2021'!M20</f>
        <v>38.514053164556969</v>
      </c>
      <c r="N6" s="12"/>
      <c r="O6" s="12"/>
    </row>
    <row r="7" spans="1:15" x14ac:dyDescent="0.2">
      <c r="A7" s="9" t="str">
        <f>'[1]2021'!A21</f>
        <v>5. GR silver Mining ltd</v>
      </c>
      <c r="B7" s="9" t="str">
        <f>'[1]2021'!B21</f>
        <v>GRSL</v>
      </c>
      <c r="C7" s="10">
        <f>'[1]2021'!C21</f>
        <v>44077</v>
      </c>
      <c r="D7" s="9">
        <f>'[1]2021'!D21</f>
        <v>400</v>
      </c>
      <c r="E7" s="11">
        <f>'[1]2021'!E21</f>
        <v>1.55</v>
      </c>
      <c r="F7" s="12">
        <f>'[1]2021'!F21</f>
        <v>0.86</v>
      </c>
      <c r="G7" s="13">
        <f>'[1]2021'!G21</f>
        <v>221.93548387096774</v>
      </c>
      <c r="H7" s="12">
        <f>'[1]2021'!H21</f>
        <v>0.62</v>
      </c>
      <c r="I7" s="9">
        <f>'[1]2021'!I21</f>
        <v>0</v>
      </c>
      <c r="J7" s="11">
        <f>'[1]2021'!J21</f>
        <v>1.5098897780462026</v>
      </c>
      <c r="K7" s="13">
        <f>'[1]2021'!K21</f>
        <v>164.25039999999998</v>
      </c>
      <c r="L7" s="14">
        <f>'[1]2021'!L21</f>
        <v>-0.25991825581395356</v>
      </c>
      <c r="M7" s="15">
        <f>'[1]2021'!M21</f>
        <v>-57.685083870967759</v>
      </c>
      <c r="N7" s="12"/>
      <c r="O7" s="12"/>
    </row>
    <row r="8" spans="1:15" x14ac:dyDescent="0.2">
      <c r="A8" s="9" t="s">
        <v>2</v>
      </c>
      <c r="B8" s="9" t="str">
        <f>'[1]2021'!B76</f>
        <v>DEF</v>
      </c>
      <c r="C8" s="10">
        <f>'[1]2021'!C76</f>
        <v>44077</v>
      </c>
      <c r="D8" s="9">
        <f>'[1]2021'!D76</f>
        <v>350</v>
      </c>
      <c r="E8" s="9">
        <f>'[1]2021'!E76</f>
        <v>1.55</v>
      </c>
      <c r="F8" s="9">
        <v>0</v>
      </c>
      <c r="G8" s="13">
        <v>0</v>
      </c>
      <c r="H8" s="12">
        <f>'[1]2021'!H76</f>
        <v>0.72</v>
      </c>
      <c r="I8" s="9">
        <f>'[1]2021'!I76</f>
        <v>0</v>
      </c>
      <c r="J8" s="9">
        <f>'[1]2021'!J76</f>
        <v>1.5098897780462026</v>
      </c>
      <c r="K8" s="13">
        <f>'[1]2021'!K76</f>
        <v>166.89959999999999</v>
      </c>
      <c r="L8" s="14">
        <f>'[1]2021'!L76</f>
        <v>1.5239727835051546</v>
      </c>
      <c r="M8" s="16">
        <f>K8</f>
        <v>166.89959999999999</v>
      </c>
      <c r="N8" s="9"/>
      <c r="O8" s="17" t="s">
        <v>3</v>
      </c>
    </row>
    <row r="9" spans="1:15" x14ac:dyDescent="0.2">
      <c r="A9" s="9" t="str">
        <f>'[1]2021'!A22</f>
        <v>7.Silver Viper Minerals</v>
      </c>
      <c r="B9" s="9" t="str">
        <f>'[1]2021'!B22</f>
        <v>VIPR</v>
      </c>
      <c r="C9" s="10">
        <f>'[1]2021'!C22</f>
        <v>44096</v>
      </c>
      <c r="D9" s="9">
        <f>'[1]2021'!D22</f>
        <v>500</v>
      </c>
      <c r="E9" s="11">
        <f>'[1]2021'!E22</f>
        <v>1.56</v>
      </c>
      <c r="F9" s="12">
        <f>'[1]2021'!F22</f>
        <v>0.6</v>
      </c>
      <c r="G9" s="13">
        <f>'[1]2021'!G22</f>
        <v>192.30769230769229</v>
      </c>
      <c r="H9" s="12">
        <f>'[1]2021'!H22</f>
        <v>0.52</v>
      </c>
      <c r="I9" s="9">
        <f>'[1]2021'!I22</f>
        <v>0</v>
      </c>
      <c r="J9" s="11">
        <f>'[1]2021'!J22</f>
        <v>1.5098897780462026</v>
      </c>
      <c r="K9" s="13">
        <f>'[1]2021'!K22</f>
        <v>172.19800000000001</v>
      </c>
      <c r="L9" s="14">
        <f>'[1]2021'!L22</f>
        <v>-0.10457039999999988</v>
      </c>
      <c r="M9" s="15">
        <f>'[1]2021'!M22</f>
        <v>-20.109692307692285</v>
      </c>
      <c r="N9" s="12"/>
      <c r="O9" s="12"/>
    </row>
    <row r="10" spans="1:15" x14ac:dyDescent="0.2">
      <c r="A10" s="9" t="str">
        <f>'[1]2021'!A23</f>
        <v>8. Granada Gold Mine Inc</v>
      </c>
      <c r="B10" s="9" t="str">
        <f>'[1]2021'!B23</f>
        <v>GGM</v>
      </c>
      <c r="C10" s="10">
        <f>'[1]2021'!C23</f>
        <v>44088</v>
      </c>
      <c r="D10" s="9">
        <f>'[1]2021'!D23</f>
        <v>2500</v>
      </c>
      <c r="E10" s="11">
        <f>'[1]2021'!E23</f>
        <v>1.56</v>
      </c>
      <c r="F10" s="12">
        <f>'[1]2021'!F23</f>
        <v>0.1958</v>
      </c>
      <c r="G10" s="13">
        <f>'[1]2021'!G23</f>
        <v>313.78205128205127</v>
      </c>
      <c r="H10" s="12">
        <f>'[1]2021'!H23</f>
        <v>0.14499999999999999</v>
      </c>
      <c r="I10" s="9">
        <f>'[1]2021'!I23</f>
        <v>0</v>
      </c>
      <c r="J10" s="11">
        <f>'[1]2021'!J23</f>
        <v>1.5098897780462026</v>
      </c>
      <c r="K10" s="13">
        <f>'[1]2021'!K23</f>
        <v>240.08374999999998</v>
      </c>
      <c r="L10" s="14">
        <f>'[1]2021'!L23</f>
        <v>-0.2348709908069459</v>
      </c>
      <c r="M10" s="15">
        <f>'[1]2021'!M23</f>
        <v>-73.69830128205129</v>
      </c>
      <c r="N10" s="12"/>
      <c r="O10" s="12"/>
    </row>
    <row r="11" spans="1:15" x14ac:dyDescent="0.2">
      <c r="A11" s="9" t="str">
        <f>'[1]2021'!A114</f>
        <v>Idaho Champion GM Cananada</v>
      </c>
      <c r="B11" s="9" t="str">
        <f>'[1]2021'!B114</f>
        <v>ITKO</v>
      </c>
      <c r="C11" s="10"/>
      <c r="D11" s="9"/>
      <c r="E11" s="11"/>
      <c r="F11" s="12"/>
      <c r="G11" s="13"/>
      <c r="H11" s="12"/>
      <c r="I11" s="9"/>
      <c r="J11" s="11"/>
      <c r="K11" s="13"/>
      <c r="L11" s="14">
        <v>-0.34</v>
      </c>
      <c r="M11" s="15">
        <v>-75</v>
      </c>
      <c r="N11" s="12"/>
      <c r="O11" s="18" t="s">
        <v>4</v>
      </c>
    </row>
    <row r="12" spans="1:15" x14ac:dyDescent="0.2">
      <c r="A12" s="9" t="str">
        <f>'[1]2021'!A24</f>
        <v>10. Contact Gold</v>
      </c>
      <c r="B12" s="9" t="str">
        <f>'[1]2021'!B24</f>
        <v>C</v>
      </c>
      <c r="C12" s="10">
        <f>'[1]2021'!C24</f>
        <v>44103</v>
      </c>
      <c r="D12" s="9">
        <f>'[1]2021'!D24</f>
        <v>1750</v>
      </c>
      <c r="E12" s="11">
        <f>'[1]2021'!E24</f>
        <v>1.56</v>
      </c>
      <c r="F12" s="12">
        <f>'[1]2021'!F24</f>
        <v>0.185</v>
      </c>
      <c r="G12" s="13">
        <f>'[1]2021'!G24</f>
        <v>207.53205128205127</v>
      </c>
      <c r="H12" s="12">
        <f>'[1]2021'!H24</f>
        <v>0.1</v>
      </c>
      <c r="I12" s="9">
        <f>'[1]2021'!I24</f>
        <v>0</v>
      </c>
      <c r="J12" s="11">
        <f>'[1]2021'!J24</f>
        <v>1.5098897780462026</v>
      </c>
      <c r="K12" s="13">
        <f>'[1]2021'!K24</f>
        <v>115.90250000000002</v>
      </c>
      <c r="L12" s="14">
        <f>'[1]2021'!L24</f>
        <v>-0.44151999999999986</v>
      </c>
      <c r="M12" s="15">
        <f>'[1]2021'!M24</f>
        <v>-91.629551282051253</v>
      </c>
      <c r="N12" s="12"/>
      <c r="O12" s="12"/>
    </row>
    <row r="13" spans="1:15" x14ac:dyDescent="0.2">
      <c r="A13" s="9" t="str">
        <f>'[1]2021'!A25</f>
        <v>11. KORE Mining Ltd</v>
      </c>
      <c r="B13" s="9" t="str">
        <f>'[1]2021'!B25</f>
        <v>KORE</v>
      </c>
      <c r="C13" s="10">
        <f>'[1]2021'!C25</f>
        <v>44158</v>
      </c>
      <c r="D13" s="9">
        <f>'[1]2021'!D25</f>
        <v>250</v>
      </c>
      <c r="E13" s="11">
        <f>'[1]2021'!E25</f>
        <v>1.55</v>
      </c>
      <c r="F13" s="12">
        <f>'[1]2021'!F25</f>
        <v>1.32</v>
      </c>
      <c r="G13" s="13">
        <f>'[1]2021'!G25</f>
        <v>212.90322580645162</v>
      </c>
      <c r="H13" s="12">
        <f>'[1]2021'!H25</f>
        <v>0.96</v>
      </c>
      <c r="I13" s="9">
        <f>'[1]2021'!I25</f>
        <v>0</v>
      </c>
      <c r="J13" s="11">
        <f>'[1]2021'!J25</f>
        <v>1.5098897780462026</v>
      </c>
      <c r="K13" s="13">
        <f>'[1]2021'!K25</f>
        <v>158.95199999999997</v>
      </c>
      <c r="L13" s="14">
        <f>'[1]2021'!L25</f>
        <v>-0.25340727272727287</v>
      </c>
      <c r="M13" s="15">
        <f>'[1]2021'!M25</f>
        <v>-53.951225806451646</v>
      </c>
      <c r="N13" s="12"/>
      <c r="O13" s="12"/>
    </row>
    <row r="14" spans="1:15" x14ac:dyDescent="0.2">
      <c r="A14" s="9" t="str">
        <f>'[1]2021'!A26</f>
        <v>12. Fortune Bay Corp</v>
      </c>
      <c r="B14" s="9" t="str">
        <f>'[1]2021'!B26</f>
        <v>FOR</v>
      </c>
      <c r="C14" s="10">
        <f>'[1]2021'!C26</f>
        <v>44159</v>
      </c>
      <c r="D14" s="9">
        <f>'[1]2021'!D26</f>
        <v>300</v>
      </c>
      <c r="E14" s="11">
        <f>'[1]2021'!E26</f>
        <v>1.55</v>
      </c>
      <c r="F14" s="12">
        <f>'[1]2021'!F26</f>
        <v>1.19</v>
      </c>
      <c r="G14" s="13">
        <f>'[1]2021'!G26</f>
        <v>230.32258064516128</v>
      </c>
      <c r="H14" s="12">
        <f>'[1]2021'!H26</f>
        <v>0.8</v>
      </c>
      <c r="I14" s="9">
        <f>'[1]2021'!I26</f>
        <v>0</v>
      </c>
      <c r="J14" s="11">
        <f>'[1]2021'!J26</f>
        <v>1.5098897780462026</v>
      </c>
      <c r="K14" s="13">
        <f>'[1]2021'!K26</f>
        <v>158.95200000000003</v>
      </c>
      <c r="L14" s="14">
        <f>'[1]2021'!L26</f>
        <v>-0.30987226890756286</v>
      </c>
      <c r="M14" s="15">
        <f>'[1]2021'!M26</f>
        <v>-71.370580645161255</v>
      </c>
      <c r="N14" s="12"/>
      <c r="O14" s="12"/>
    </row>
    <row r="15" spans="1:15" x14ac:dyDescent="0.2">
      <c r="A15" s="9" t="str">
        <f>'[1]2021'!A27</f>
        <v>13. Brixton Metals Corp</v>
      </c>
      <c r="B15" s="9" t="str">
        <f>'[1]2021'!B27</f>
        <v>BBB</v>
      </c>
      <c r="C15" s="10">
        <f>'[1]2021'!C27</f>
        <v>44175</v>
      </c>
      <c r="D15" s="9">
        <f>'[1]2021'!D27</f>
        <v>1200</v>
      </c>
      <c r="E15" s="11">
        <f>'[1]2021'!E27</f>
        <v>1.55</v>
      </c>
      <c r="F15" s="12">
        <f>'[1]2021'!F27</f>
        <v>0.3</v>
      </c>
      <c r="G15" s="13">
        <f>'[1]2021'!G27</f>
        <v>232.25806451612902</v>
      </c>
      <c r="H15" s="12">
        <f>'[1]2021'!H27</f>
        <v>0.23499999999999999</v>
      </c>
      <c r="I15" s="9">
        <f>'[1]2021'!I27</f>
        <v>0</v>
      </c>
      <c r="J15" s="11">
        <f>'[1]2021'!J27</f>
        <v>1.5098897780462026</v>
      </c>
      <c r="K15" s="13">
        <f>'[1]2021'!K27</f>
        <v>186.76859999999999</v>
      </c>
      <c r="L15" s="14">
        <f>'[1]2021'!L27</f>
        <v>-0.19585741666666667</v>
      </c>
      <c r="M15" s="15">
        <f>'[1]2021'!M27</f>
        <v>-45.489464516129033</v>
      </c>
      <c r="N15" s="12"/>
      <c r="O15" s="12"/>
    </row>
    <row r="16" spans="1:15" x14ac:dyDescent="0.2">
      <c r="A16" s="9" t="str">
        <f>'[1]2021'!A28</f>
        <v>14. Aftermath Silver Corp</v>
      </c>
      <c r="B16" s="9" t="str">
        <f>'[1]2021'!B28</f>
        <v>AAG</v>
      </c>
      <c r="C16" s="10">
        <f>'[1]2021'!C28</f>
        <v>44175</v>
      </c>
      <c r="D16" s="9">
        <f>'[1]2021'!D28</f>
        <v>700</v>
      </c>
      <c r="E16" s="11">
        <f>'[1]2021'!E28</f>
        <v>1.53</v>
      </c>
      <c r="F16" s="12">
        <f>'[1]2021'!F28</f>
        <v>0.97399999999999998</v>
      </c>
      <c r="G16" s="13">
        <f>'[1]2021'!G28</f>
        <v>445.6209150326797</v>
      </c>
      <c r="H16" s="12">
        <f>'[1]2021'!H28</f>
        <v>0.77</v>
      </c>
      <c r="I16" s="9">
        <f>'[1]2021'!I28</f>
        <v>0</v>
      </c>
      <c r="J16" s="11">
        <f>'[1]2021'!J28</f>
        <v>1.5098897780462026</v>
      </c>
      <c r="K16" s="13">
        <f>'[1]2021'!K28</f>
        <v>356.97970000000004</v>
      </c>
      <c r="L16" s="14">
        <f>'[1]2021'!L28</f>
        <v>-0.19891619096509225</v>
      </c>
      <c r="M16" s="15">
        <f>'[1]2021'!M28</f>
        <v>-88.641215032679668</v>
      </c>
      <c r="N16" s="12"/>
      <c r="O16" s="12"/>
    </row>
    <row r="17" spans="1:15" x14ac:dyDescent="0.2">
      <c r="A17" s="9" t="str">
        <f>'[1]2021'!A29</f>
        <v>15. Reyna Silver Corp</v>
      </c>
      <c r="B17" s="9" t="str">
        <f>'[1]2021'!B29</f>
        <v>RSLV</v>
      </c>
      <c r="C17" s="10">
        <f>'[1]2021'!C29</f>
        <v>44203</v>
      </c>
      <c r="D17" s="9">
        <f>'[1]2021'!D29</f>
        <v>300</v>
      </c>
      <c r="E17" s="11">
        <f>'[1]2021'!E29</f>
        <v>1.56</v>
      </c>
      <c r="F17" s="9">
        <f>'[1]2021'!F29</f>
        <v>1.1200000000000001</v>
      </c>
      <c r="G17" s="13">
        <f>'[1]2021'!G29</f>
        <v>215.38461538461542</v>
      </c>
      <c r="H17" s="9">
        <f>'[1]2021'!H29</f>
        <v>0.98</v>
      </c>
      <c r="I17" s="9">
        <f>'[1]2021'!I29</f>
        <v>0</v>
      </c>
      <c r="J17" s="11">
        <f>'[1]2021'!J29</f>
        <v>1.5098897780462026</v>
      </c>
      <c r="K17" s="13">
        <f>'[1]2021'!K29</f>
        <v>194.71620000000001</v>
      </c>
      <c r="L17" s="14">
        <f>'[1]2021'!L29</f>
        <v>-9.596050000000006E-2</v>
      </c>
      <c r="M17" s="13">
        <f>'[1]2021'!M29</f>
        <v>-20.6684153846154</v>
      </c>
      <c r="N17" s="9"/>
      <c r="O17" s="9"/>
    </row>
    <row r="18" spans="1:15" x14ac:dyDescent="0.2">
      <c r="A18" s="9" t="s">
        <v>5</v>
      </c>
      <c r="B18" s="9" t="str">
        <f>'[1]2021'!B30</f>
        <v>VZLA</v>
      </c>
      <c r="C18" s="10">
        <f>'[1]2021'!C30</f>
        <v>44216</v>
      </c>
      <c r="D18" s="9">
        <f>'[1]2021'!D30</f>
        <v>300</v>
      </c>
      <c r="E18" s="9">
        <f>'[1]2021'!E30</f>
        <v>1.55</v>
      </c>
      <c r="F18" s="9">
        <f>'[1]2021'!F30</f>
        <v>1.59</v>
      </c>
      <c r="G18" s="13">
        <f>'[1]2021'!G30</f>
        <v>307.74193548387098</v>
      </c>
      <c r="H18" s="9">
        <f>'[1]2021'!H30</f>
        <v>1.94</v>
      </c>
      <c r="I18" s="9">
        <f>'[1]2021'!I30</f>
        <v>0</v>
      </c>
      <c r="J18" s="11">
        <f>'[1]2021'!J30</f>
        <v>1.5098897780462026</v>
      </c>
      <c r="K18" s="13">
        <f>'[1]2021'!K30</f>
        <v>385.45859999999999</v>
      </c>
      <c r="L18" s="14">
        <f>'[1]2021'!L30</f>
        <v>0.25253842767295592</v>
      </c>
      <c r="M18" s="13">
        <f>'[1]2021'!M30</f>
        <v>77.716664516129015</v>
      </c>
      <c r="N18" s="9"/>
      <c r="O18" s="12"/>
    </row>
    <row r="19" spans="1:15" x14ac:dyDescent="0.2">
      <c r="A19" s="9" t="s">
        <v>6</v>
      </c>
      <c r="B19" s="9"/>
      <c r="C19" s="10"/>
      <c r="D19" s="9"/>
      <c r="E19" s="9"/>
      <c r="F19" s="12"/>
      <c r="G19" s="19">
        <f>SUM(G3:G17)</f>
        <v>3229.4430563998276</v>
      </c>
      <c r="H19" s="9"/>
      <c r="I19" s="9"/>
      <c r="J19" s="9"/>
      <c r="K19" s="19">
        <f>SUM(K3:K17)</f>
        <v>2803.1847499999999</v>
      </c>
      <c r="L19" s="20">
        <f>M19/G19</f>
        <v>-0.1552150936386624</v>
      </c>
      <c r="M19" s="15">
        <f>SUM(M3:M17)</f>
        <v>-501.25830639982729</v>
      </c>
      <c r="N19" s="9"/>
      <c r="O19" s="9"/>
    </row>
    <row r="20" spans="1:15" x14ac:dyDescent="0.2">
      <c r="A20" s="21"/>
      <c r="B20" s="21"/>
      <c r="C20" s="22"/>
      <c r="D20" s="21"/>
      <c r="E20" s="21"/>
      <c r="F20" s="21"/>
      <c r="G20" s="21"/>
      <c r="H20" s="21"/>
      <c r="I20" s="21"/>
      <c r="J20" s="21"/>
      <c r="K20" s="21"/>
      <c r="L20" s="23"/>
      <c r="M20" s="24"/>
      <c r="N20" s="21"/>
      <c r="O20" s="21"/>
    </row>
    <row r="21" spans="1:15" x14ac:dyDescent="0.2">
      <c r="A21" s="25" t="s">
        <v>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7"/>
      <c r="M21" s="28">
        <f ca="1">M1</f>
        <v>44312</v>
      </c>
      <c r="N21" s="26"/>
      <c r="O21" s="27"/>
    </row>
    <row r="22" spans="1:15" x14ac:dyDescent="0.2">
      <c r="A22" s="7" t="str">
        <f>A2</f>
        <v>Investment</v>
      </c>
      <c r="B22" s="7" t="str">
        <f t="shared" ref="B22:M22" si="0">B2</f>
        <v>Ticker</v>
      </c>
      <c r="C22" s="7" t="str">
        <f t="shared" si="0"/>
        <v>Buy date</v>
      </c>
      <c r="D22" s="7" t="str">
        <f t="shared" si="0"/>
        <v>Shares</v>
      </c>
      <c r="E22" s="7" t="str">
        <f t="shared" si="0"/>
        <v>exch. rate buy</v>
      </c>
      <c r="F22" s="7" t="str">
        <f t="shared" si="0"/>
        <v>Buy price</v>
      </c>
      <c r="G22" s="7" t="str">
        <f t="shared" si="0"/>
        <v>Euro spent</v>
      </c>
      <c r="H22" s="7" t="str">
        <f t="shared" si="0"/>
        <v>Price now</v>
      </c>
      <c r="I22" s="7" t="str">
        <f t="shared" si="0"/>
        <v>Dividends</v>
      </c>
      <c r="J22" s="7" t="str">
        <f t="shared" si="0"/>
        <v>exch. Rate now</v>
      </c>
      <c r="K22" s="7" t="str">
        <f t="shared" si="0"/>
        <v>Euro now</v>
      </c>
      <c r="L22" s="7" t="str">
        <f t="shared" si="0"/>
        <v>Return%</v>
      </c>
      <c r="M22" s="7" t="str">
        <f t="shared" si="0"/>
        <v>Return€</v>
      </c>
      <c r="N22" s="7"/>
      <c r="O22" s="7"/>
    </row>
    <row r="23" spans="1:15" x14ac:dyDescent="0.2">
      <c r="A23" s="9" t="s">
        <v>8</v>
      </c>
      <c r="B23" s="9" t="s">
        <v>9</v>
      </c>
      <c r="C23" s="10">
        <f>'[1]2021'!C65</f>
        <v>44152</v>
      </c>
      <c r="D23" s="12">
        <f>'[1]2021'!D65</f>
        <v>0.09</v>
      </c>
      <c r="E23" s="11">
        <f>'[1]2021'!E73</f>
        <v>1</v>
      </c>
      <c r="F23" s="13">
        <v>0</v>
      </c>
      <c r="G23" s="13">
        <v>0</v>
      </c>
      <c r="H23" s="13">
        <f>'[1]2021'!H65</f>
        <v>43329.221729035562</v>
      </c>
      <c r="I23" s="29">
        <v>0</v>
      </c>
      <c r="J23" s="11">
        <f>'[1]2021'!J73</f>
        <v>1</v>
      </c>
      <c r="K23" s="13">
        <f>'[1]2021'!K65</f>
        <v>3899.6299556132003</v>
      </c>
      <c r="L23" s="14">
        <f>'[1]2021'!L65</f>
        <v>5.1141976985148805</v>
      </c>
      <c r="M23" s="13">
        <f>K23</f>
        <v>3899.6299556132003</v>
      </c>
      <c r="N23" s="7"/>
      <c r="O23" s="17" t="s">
        <v>3</v>
      </c>
    </row>
    <row r="24" spans="1:15" x14ac:dyDescent="0.2">
      <c r="A24" s="9" t="s">
        <v>10</v>
      </c>
      <c r="B24" s="9" t="s">
        <v>11</v>
      </c>
      <c r="C24" s="10">
        <f>'[1]2021'!C73</f>
        <v>44155</v>
      </c>
      <c r="D24" s="12">
        <f>'[1]2021'!D73</f>
        <v>1</v>
      </c>
      <c r="E24" s="11">
        <f>'[1]2021'!E80</f>
        <v>1.1000000000000001</v>
      </c>
      <c r="F24" s="13">
        <v>0</v>
      </c>
      <c r="G24" s="13">
        <v>0</v>
      </c>
      <c r="H24" s="13">
        <f>'[1]2021'!H73</f>
        <v>2033.4696419157021</v>
      </c>
      <c r="I24" s="29">
        <v>0</v>
      </c>
      <c r="J24" s="11">
        <f>'[1]2021'!J80</f>
        <v>1.2079</v>
      </c>
      <c r="K24" s="13">
        <f>'[1]2021'!K73</f>
        <v>2033.4696419157021</v>
      </c>
      <c r="L24" s="14">
        <f>'[1]2021'!L73</f>
        <v>9.5918379335646335</v>
      </c>
      <c r="M24" s="13">
        <f>K24</f>
        <v>2033.4696419157021</v>
      </c>
      <c r="N24" s="7"/>
      <c r="O24" s="17" t="s">
        <v>3</v>
      </c>
    </row>
    <row r="25" spans="1:15" x14ac:dyDescent="0.2">
      <c r="A25" s="9" t="s">
        <v>12</v>
      </c>
      <c r="B25" s="9" t="str">
        <f>'[1]2021'!B75</f>
        <v>GRT</v>
      </c>
      <c r="C25" s="10">
        <f>'[1]2021'!C75</f>
        <v>44185</v>
      </c>
      <c r="D25" s="9">
        <f>'[1]2021'!D75</f>
        <v>175</v>
      </c>
      <c r="E25" s="11">
        <f>'[1]2021'!E75</f>
        <v>1</v>
      </c>
      <c r="F25" s="13">
        <v>0</v>
      </c>
      <c r="G25" s="13">
        <v>0</v>
      </c>
      <c r="H25" s="13">
        <f>'[1]2021'!H75</f>
        <v>1.1384225141779736</v>
      </c>
      <c r="I25" s="9">
        <f>'[1]2021'!I75</f>
        <v>0</v>
      </c>
      <c r="J25" s="11">
        <f>'[1]2021'!J75</f>
        <v>1</v>
      </c>
      <c r="K25" s="13">
        <f>'[1]2021'!K75</f>
        <v>199.22393998114538</v>
      </c>
      <c r="L25" s="14">
        <f>'[1]2021'!L75</f>
        <v>3.7947417139265784</v>
      </c>
      <c r="M25" s="13">
        <f>K25-G25</f>
        <v>199.22393998114538</v>
      </c>
      <c r="N25" s="9"/>
      <c r="O25" s="17" t="s">
        <v>3</v>
      </c>
    </row>
    <row r="26" spans="1:15" x14ac:dyDescent="0.2">
      <c r="A26" s="9" t="s">
        <v>13</v>
      </c>
      <c r="B26" s="9" t="str">
        <f>'[1]2021'!B82</f>
        <v>LINK</v>
      </c>
      <c r="C26" s="10">
        <f>'[1]2021'!C82</f>
        <v>44185</v>
      </c>
      <c r="D26" s="9">
        <f>'[1]2021'!D82</f>
        <v>4.5</v>
      </c>
      <c r="E26" s="11">
        <f>'[1]2021'!E82</f>
        <v>1</v>
      </c>
      <c r="F26" s="13">
        <v>0</v>
      </c>
      <c r="G26" s="13">
        <v>0</v>
      </c>
      <c r="H26" s="13">
        <f>'[1]2021'!H82</f>
        <v>28.159781765436929</v>
      </c>
      <c r="I26" s="9">
        <f>'[1]2021'!I82</f>
        <v>0</v>
      </c>
      <c r="J26" s="11">
        <f>'[1]2021'!J82</f>
        <v>1</v>
      </c>
      <c r="K26" s="13">
        <f>'[1]2021'!K82</f>
        <v>126.71901794446617</v>
      </c>
      <c r="L26" s="14">
        <f>'[1]2021'!L82</f>
        <v>1.5716695676198107</v>
      </c>
      <c r="M26" s="13">
        <f>K26-G26</f>
        <v>126.71901794446617</v>
      </c>
      <c r="N26" s="9"/>
      <c r="O26" s="17" t="s">
        <v>3</v>
      </c>
    </row>
    <row r="27" spans="1:15" x14ac:dyDescent="0.2">
      <c r="A27" s="9" t="s">
        <v>14</v>
      </c>
      <c r="B27" s="9" t="str">
        <f>'[1]2021'!B78</f>
        <v>XLM</v>
      </c>
      <c r="C27" s="10">
        <f>'[1]2021'!C78</f>
        <v>44186</v>
      </c>
      <c r="D27" s="9">
        <f>'[1]2021'!D78</f>
        <v>375</v>
      </c>
      <c r="E27" s="11">
        <f>'[1]2021'!E78</f>
        <v>1</v>
      </c>
      <c r="F27" s="13">
        <v>0</v>
      </c>
      <c r="G27" s="13">
        <v>0</v>
      </c>
      <c r="H27" s="13">
        <f>'[1]2021'!H78</f>
        <v>0.37072174458389051</v>
      </c>
      <c r="I27" s="9">
        <f>'[1]2021'!I78</f>
        <v>0</v>
      </c>
      <c r="J27" s="11">
        <f>'[1]2021'!J78</f>
        <v>1</v>
      </c>
      <c r="K27" s="13">
        <f>'[1]2021'!K78</f>
        <v>139.02065421895895</v>
      </c>
      <c r="L27" s="14">
        <f>'[1]2021'!L78-1</f>
        <v>1.7460869969177075</v>
      </c>
      <c r="M27" s="13">
        <f>K27</f>
        <v>139.02065421895895</v>
      </c>
      <c r="N27" s="9"/>
      <c r="O27" s="17" t="s">
        <v>3</v>
      </c>
    </row>
    <row r="28" spans="1:15" x14ac:dyDescent="0.2">
      <c r="A28" s="9" t="s">
        <v>15</v>
      </c>
      <c r="B28" s="9" t="str">
        <f>'[1]2021'!B79</f>
        <v>ALGO</v>
      </c>
      <c r="C28" s="10">
        <f>'[1]2021'!C79</f>
        <v>44189</v>
      </c>
      <c r="D28" s="9">
        <f>'[1]2021'!D79</f>
        <v>138</v>
      </c>
      <c r="E28" s="11">
        <f>'[1]2021'!E79</f>
        <v>1</v>
      </c>
      <c r="F28" s="13">
        <v>0</v>
      </c>
      <c r="G28" s="13">
        <v>0</v>
      </c>
      <c r="H28" s="13">
        <f>'[1]2021'!H79</f>
        <v>0.96826385571697515</v>
      </c>
      <c r="I28" s="9">
        <f>'[1]2021'!I79</f>
        <v>2.4759000000000002</v>
      </c>
      <c r="J28" s="11">
        <f>'[1]2021'!J79</f>
        <v>1</v>
      </c>
      <c r="K28" s="13">
        <f>'[1]2021'!K79</f>
        <v>136.01773656931223</v>
      </c>
      <c r="L28" s="14">
        <f>'[1]2021'!L79</f>
        <v>2.897334014398548</v>
      </c>
      <c r="M28" s="13">
        <f>K28</f>
        <v>136.01773656931223</v>
      </c>
      <c r="N28" s="9"/>
      <c r="O28" s="17" t="s">
        <v>3</v>
      </c>
    </row>
    <row r="29" spans="1:15" x14ac:dyDescent="0.2">
      <c r="A29" s="9" t="s">
        <v>16</v>
      </c>
      <c r="B29" s="9" t="s">
        <v>17</v>
      </c>
      <c r="C29" s="10"/>
      <c r="D29" s="9"/>
      <c r="E29" s="11"/>
      <c r="F29" s="13"/>
      <c r="G29" s="13"/>
      <c r="H29" s="13"/>
      <c r="I29" s="9"/>
      <c r="J29" s="11"/>
      <c r="K29" s="13"/>
      <c r="L29" s="14"/>
      <c r="M29" s="13">
        <v>-98</v>
      </c>
      <c r="N29" s="13"/>
      <c r="O29" s="30" t="s">
        <v>18</v>
      </c>
    </row>
    <row r="30" spans="1:15" x14ac:dyDescent="0.2">
      <c r="A30" s="9" t="s">
        <v>19</v>
      </c>
      <c r="B30" s="9" t="str">
        <f>'[1]2021'!B83</f>
        <v>ATOM</v>
      </c>
      <c r="C30" s="10">
        <f>'[1]2021'!C83</f>
        <v>44197</v>
      </c>
      <c r="D30" s="9">
        <f>'[1]2021'!D83</f>
        <v>10</v>
      </c>
      <c r="E30" s="11">
        <f>'[1]2021'!E83</f>
        <v>1</v>
      </c>
      <c r="F30" s="13">
        <v>0</v>
      </c>
      <c r="G30" s="13">
        <v>0</v>
      </c>
      <c r="H30" s="13">
        <f>'[1]2021'!H83</f>
        <v>16.788780197044314</v>
      </c>
      <c r="I30" s="9">
        <f>'[1]2021'!I83</f>
        <v>9.8599999999999993E-2</v>
      </c>
      <c r="J30" s="11">
        <f>'[1]2021'!J83</f>
        <v>1</v>
      </c>
      <c r="K30" s="13">
        <f>'[1]2021'!K83</f>
        <v>168.87380197044314</v>
      </c>
      <c r="L30" s="14">
        <f>'[1]2021'!L83</f>
        <v>2.4115919589988515</v>
      </c>
      <c r="M30" s="19">
        <f>K30</f>
        <v>168.87380197044314</v>
      </c>
      <c r="N30" s="9"/>
      <c r="O30" s="17" t="s">
        <v>3</v>
      </c>
    </row>
    <row r="31" spans="1:15" x14ac:dyDescent="0.2">
      <c r="A31" s="9" t="s">
        <v>20</v>
      </c>
      <c r="B31" s="9" t="str">
        <f>'[1]2021'!B91</f>
        <v>LTC</v>
      </c>
      <c r="C31" s="10">
        <f>'[1]2021'!C91</f>
        <v>44202</v>
      </c>
      <c r="D31" s="9">
        <f>'[1]2021'!D91</f>
        <v>0.4</v>
      </c>
      <c r="E31" s="11">
        <f>'[1]2021'!E91</f>
        <v>1</v>
      </c>
      <c r="F31" s="13">
        <v>0</v>
      </c>
      <c r="G31" s="13">
        <v>0</v>
      </c>
      <c r="H31" s="13">
        <f>'[1]2021'!H91</f>
        <v>197.35282416359027</v>
      </c>
      <c r="I31" s="9">
        <f>'[1]2021'!I91</f>
        <v>0</v>
      </c>
      <c r="J31" s="11">
        <f>'[1]2021'!J91</f>
        <v>1</v>
      </c>
      <c r="K31" s="13">
        <f>'[1]2021'!K91</f>
        <v>78.941129665436108</v>
      </c>
      <c r="L31" s="14">
        <f>'[1]2021'!L91</f>
        <v>0.46187277158215018</v>
      </c>
      <c r="M31" s="19">
        <f>K31</f>
        <v>78.941129665436108</v>
      </c>
      <c r="N31" s="9"/>
      <c r="O31" s="17" t="s">
        <v>3</v>
      </c>
    </row>
    <row r="32" spans="1:15" x14ac:dyDescent="0.2">
      <c r="A32" s="9" t="s">
        <v>21</v>
      </c>
      <c r="B32" s="9" t="str">
        <f>'[1]2021'!B81</f>
        <v>COMP</v>
      </c>
      <c r="C32" s="10">
        <f>'[1]2021'!C81</f>
        <v>44206</v>
      </c>
      <c r="D32" s="9">
        <f>'[1]2021'!D81</f>
        <v>0.5</v>
      </c>
      <c r="E32" s="11">
        <f>'[1]2021'!E81</f>
        <v>1</v>
      </c>
      <c r="F32" s="13">
        <v>0</v>
      </c>
      <c r="G32" s="13">
        <v>0</v>
      </c>
      <c r="H32" s="13">
        <f>'[1]2021'!H81</f>
        <v>492.76594243742232</v>
      </c>
      <c r="I32" s="9">
        <f>'[1]2021'!I81</f>
        <v>0</v>
      </c>
      <c r="J32" s="11">
        <f>'[1]2021'!J81</f>
        <v>1</v>
      </c>
      <c r="K32" s="13">
        <f>'[1]2021'!K81</f>
        <v>246.38297121871116</v>
      </c>
      <c r="L32" s="14">
        <f>'[1]2021'!L81</f>
        <v>2.0562918962812278</v>
      </c>
      <c r="M32" s="19">
        <f>K32</f>
        <v>246.38297121871116</v>
      </c>
      <c r="N32" s="9"/>
      <c r="O32" s="17" t="s">
        <v>3</v>
      </c>
    </row>
    <row r="33" spans="1:15" x14ac:dyDescent="0.2">
      <c r="A33" s="9" t="s">
        <v>22</v>
      </c>
      <c r="B33" s="9" t="str">
        <f>'[1]2021'!B86</f>
        <v>DASH</v>
      </c>
      <c r="C33" s="10">
        <f>'[1]2021'!C86</f>
        <v>44238</v>
      </c>
      <c r="D33" s="9">
        <f>'[1]2021'!D86</f>
        <v>0.4</v>
      </c>
      <c r="E33" s="11">
        <f>'[1]2021'!E86</f>
        <v>1</v>
      </c>
      <c r="F33" s="13">
        <v>0</v>
      </c>
      <c r="G33" s="13">
        <v>0</v>
      </c>
      <c r="H33" s="13">
        <f>'[1]2021'!H86</f>
        <v>219.16345104569041</v>
      </c>
      <c r="I33" s="9">
        <f>'[1]2021'!I86</f>
        <v>0</v>
      </c>
      <c r="J33" s="11">
        <f>'[1]2021'!J86</f>
        <v>1</v>
      </c>
      <c r="K33" s="13">
        <f>'[1]2021'!K86</f>
        <v>87.665380418276172</v>
      </c>
      <c r="L33" s="14">
        <f>'[1]2021'!L86</f>
        <v>0.81216678556052924</v>
      </c>
      <c r="M33" s="19">
        <f>K33</f>
        <v>87.665380418276172</v>
      </c>
      <c r="N33" s="9"/>
      <c r="O33" s="17" t="s">
        <v>3</v>
      </c>
    </row>
    <row r="34" spans="1:15" x14ac:dyDescent="0.2">
      <c r="A34" s="9" t="s">
        <v>23</v>
      </c>
      <c r="B34" s="9" t="str">
        <f>'[1]2021'!B90</f>
        <v>FIL</v>
      </c>
      <c r="C34" s="10">
        <f>'[1]2021'!C90</f>
        <v>44243</v>
      </c>
      <c r="D34" s="12">
        <f>'[1]2021'!D90</f>
        <v>0.7</v>
      </c>
      <c r="E34" s="11">
        <f>'[1]2021'!E90</f>
        <v>1</v>
      </c>
      <c r="F34" s="13">
        <v>0</v>
      </c>
      <c r="G34" s="13">
        <v>0</v>
      </c>
      <c r="H34" s="13">
        <f>'[1]2021'!H90</f>
        <v>115.28865565477801</v>
      </c>
      <c r="I34" s="9">
        <f>'[1]2021'!I90</f>
        <v>0</v>
      </c>
      <c r="J34" s="11">
        <f>'[1]2021'!J90</f>
        <v>1</v>
      </c>
      <c r="K34" s="13">
        <f>'[1]2021'!K90</f>
        <v>80.702058958344608</v>
      </c>
      <c r="L34" s="14">
        <f>'[1]2021'!L90</f>
        <v>2.2687455530132694</v>
      </c>
      <c r="M34" s="13">
        <f>K34</f>
        <v>80.702058958344608</v>
      </c>
      <c r="N34" s="9"/>
      <c r="O34" s="17" t="s">
        <v>3</v>
      </c>
    </row>
    <row r="35" spans="1:15" x14ac:dyDescent="0.2">
      <c r="A35" s="9" t="s">
        <v>24</v>
      </c>
      <c r="B35" s="9" t="str">
        <f>'[1]2021'!B53</f>
        <v>BAND</v>
      </c>
      <c r="C35" s="10">
        <f>'[1]2021'!C53</f>
        <v>44249</v>
      </c>
      <c r="D35" s="9">
        <f>'[1]2021'!D53</f>
        <v>8</v>
      </c>
      <c r="E35" s="11">
        <f>'[1]2021'!E53</f>
        <v>1</v>
      </c>
      <c r="F35" s="13">
        <f>'[1]2021'!F53</f>
        <v>12.22</v>
      </c>
      <c r="G35" s="13">
        <f>'[1]2021'!G53</f>
        <v>97.76</v>
      </c>
      <c r="H35" s="13">
        <f>'[1]2021'!H53</f>
        <v>12.074344705080513</v>
      </c>
      <c r="I35" s="9">
        <f>'[1]2021'!I53</f>
        <v>0</v>
      </c>
      <c r="J35" s="11">
        <f>'[1]2021'!J53</f>
        <v>1</v>
      </c>
      <c r="K35" s="13">
        <f>'[1]2021'!K53</f>
        <v>96.594757640644104</v>
      </c>
      <c r="L35" s="14">
        <f>'[1]2021'!L53</f>
        <v>-1.1919418569516168E-2</v>
      </c>
      <c r="M35" s="13">
        <f>'[1]2021'!M53</f>
        <v>-1.1652423593559007</v>
      </c>
      <c r="N35" s="9"/>
      <c r="O35" s="9"/>
    </row>
    <row r="36" spans="1:15" x14ac:dyDescent="0.2">
      <c r="A36" s="9" t="str">
        <f>'[1]2021'!A54</f>
        <v>12. Tezos</v>
      </c>
      <c r="B36" s="9" t="str">
        <f>'[1]2021'!B54</f>
        <v>XTZ</v>
      </c>
      <c r="C36" s="10">
        <f>'[1]2021'!C54</f>
        <v>44264</v>
      </c>
      <c r="D36" s="9">
        <f>'[1]2021'!D54</f>
        <v>27</v>
      </c>
      <c r="E36" s="11">
        <f>'[1]2021'!E54</f>
        <v>1</v>
      </c>
      <c r="F36" s="13">
        <f>'[1]2021'!F54</f>
        <v>3.72</v>
      </c>
      <c r="G36" s="13">
        <f>'[1]2021'!G54</f>
        <v>100.44000000000001</v>
      </c>
      <c r="H36" s="13">
        <f>'[1]2021'!H54</f>
        <v>4.0137354196210611</v>
      </c>
      <c r="I36" s="9">
        <f>'[1]2021'!I54</f>
        <v>0</v>
      </c>
      <c r="J36" s="11">
        <f>'[1]2021'!J54</f>
        <v>1</v>
      </c>
      <c r="K36" s="13">
        <f>'[1]2021'!K54</f>
        <v>108.37085632976864</v>
      </c>
      <c r="L36" s="14">
        <f>'[1]2021'!L54</f>
        <v>7.8961134306736652E-2</v>
      </c>
      <c r="M36" s="13">
        <f>'[1]2021'!M54</f>
        <v>7.9308563297686305</v>
      </c>
      <c r="N36" s="9"/>
      <c r="O36" s="9"/>
    </row>
    <row r="37" spans="1:15" x14ac:dyDescent="0.2">
      <c r="A37" s="9" t="str">
        <f>'[1]2021'!A55</f>
        <v>13. Numeraire</v>
      </c>
      <c r="B37" s="9" t="str">
        <f>'[1]2021'!B55</f>
        <v>NMR</v>
      </c>
      <c r="C37" s="10">
        <f>'[1]2021'!C55</f>
        <v>44264</v>
      </c>
      <c r="D37" s="9">
        <f>'[1]2021'!D55</f>
        <v>1.1299999999999999</v>
      </c>
      <c r="E37" s="11">
        <f>'[1]2021'!E55</f>
        <v>1</v>
      </c>
      <c r="F37" s="13">
        <v>0</v>
      </c>
      <c r="G37" s="13">
        <v>0</v>
      </c>
      <c r="H37" s="13">
        <f>'[1]2021'!H55</f>
        <v>51.172616621255891</v>
      </c>
      <c r="I37" s="9">
        <f>'[1]2021'!I55</f>
        <v>0</v>
      </c>
      <c r="J37" s="11">
        <f>'[1]2021'!J55</f>
        <v>1</v>
      </c>
      <c r="K37" s="13">
        <f>'[1]2021'!K55</f>
        <v>57.825056782019153</v>
      </c>
      <c r="L37" s="14">
        <f>'[1]2021'!L55</f>
        <v>0.45583546575407946</v>
      </c>
      <c r="M37" s="13">
        <f>K37</f>
        <v>57.825056782019153</v>
      </c>
      <c r="N37" s="9"/>
      <c r="O37" s="17" t="s">
        <v>25</v>
      </c>
    </row>
    <row r="38" spans="1:15" x14ac:dyDescent="0.2">
      <c r="A38" s="9" t="str">
        <f>'[1]2021'!A56</f>
        <v>14. Uniswap</v>
      </c>
      <c r="B38" s="9" t="str">
        <f>'[1]2021'!B56</f>
        <v>UNI</v>
      </c>
      <c r="C38" s="10">
        <f>'[1]2021'!C56</f>
        <v>44268</v>
      </c>
      <c r="D38" s="9">
        <f>'[1]2021'!D56</f>
        <v>4</v>
      </c>
      <c r="E38" s="11">
        <f>'[1]2021'!E56</f>
        <v>1</v>
      </c>
      <c r="F38" s="13">
        <f>'[1]2021'!F56</f>
        <v>27.49</v>
      </c>
      <c r="G38" s="13">
        <f>'[1]2021'!G56</f>
        <v>109.96</v>
      </c>
      <c r="H38" s="13">
        <f>'[1]2021'!H56</f>
        <v>29.153285354521518</v>
      </c>
      <c r="I38" s="9">
        <f>'[1]2021'!I56</f>
        <v>0</v>
      </c>
      <c r="J38" s="11">
        <f>'[1]2021'!J56</f>
        <v>1</v>
      </c>
      <c r="K38" s="13">
        <f>'[1]2021'!K56</f>
        <v>116.61314141808607</v>
      </c>
      <c r="L38" s="14">
        <f>'[1]2021'!L56</f>
        <v>6.0505105657385226E-2</v>
      </c>
      <c r="M38" s="13">
        <f>'[1]2021'!M56</f>
        <v>6.6531414180860793</v>
      </c>
      <c r="N38" s="9"/>
      <c r="O38" s="9"/>
    </row>
    <row r="39" spans="1:15" x14ac:dyDescent="0.2">
      <c r="A39" s="9" t="str">
        <f>'[1]2021'!A57</f>
        <v>15. Sushiswap</v>
      </c>
      <c r="B39" s="9" t="str">
        <f>'[1]2021'!B57</f>
        <v>SUSHI</v>
      </c>
      <c r="C39" s="10">
        <f>'[1]2021'!C57</f>
        <v>44270</v>
      </c>
      <c r="D39" s="9">
        <f>'[1]2021'!D57</f>
        <v>5.75</v>
      </c>
      <c r="E39" s="11">
        <f>'[1]2021'!E57</f>
        <v>1</v>
      </c>
      <c r="F39" s="13">
        <f>'[1]2021'!F57</f>
        <v>16.86</v>
      </c>
      <c r="G39" s="13">
        <f>'[1]2021'!G57</f>
        <v>96.944999999999993</v>
      </c>
      <c r="H39" s="13">
        <f>'[1]2021'!H57</f>
        <v>9.6600204201928879</v>
      </c>
      <c r="I39" s="9">
        <f>'[1]2021'!I57</f>
        <v>0</v>
      </c>
      <c r="J39" s="11">
        <f>'[1]2021'!J57</f>
        <v>1</v>
      </c>
      <c r="K39" s="13">
        <f>'[1]2021'!K57</f>
        <v>55.545117416109107</v>
      </c>
      <c r="L39" s="14">
        <f>'[1]2021'!L57</f>
        <v>-0.42704505218310268</v>
      </c>
      <c r="M39" s="13">
        <f>'[1]2021'!M57</f>
        <v>-41.399882583890886</v>
      </c>
      <c r="N39" s="9"/>
      <c r="O39" s="9"/>
    </row>
    <row r="40" spans="1:15" x14ac:dyDescent="0.2">
      <c r="A40" s="9" t="s">
        <v>26</v>
      </c>
      <c r="B40" s="9" t="str">
        <f>'[1]2021'!B92</f>
        <v>BCH</v>
      </c>
      <c r="C40" s="10">
        <f>'[1]2021'!C92</f>
        <v>44277</v>
      </c>
      <c r="D40" s="9">
        <f>'[1]2021'!D92</f>
        <v>0.11</v>
      </c>
      <c r="E40" s="11">
        <v>1</v>
      </c>
      <c r="F40" s="13">
        <v>0</v>
      </c>
      <c r="G40" s="13">
        <v>0</v>
      </c>
      <c r="H40" s="13">
        <f>'[1]2021'!H92</f>
        <v>669.6505821049908</v>
      </c>
      <c r="I40" s="9">
        <f>'[1]2021'!I92</f>
        <v>0</v>
      </c>
      <c r="J40" s="11">
        <f>'[1]2021'!J92</f>
        <v>1</v>
      </c>
      <c r="K40" s="31">
        <f>'[1]2021'!K92</f>
        <v>73.661564031548991</v>
      </c>
      <c r="L40" s="14">
        <f>'[1]2021'!L92</f>
        <v>0.52539995923688121</v>
      </c>
      <c r="M40" s="31">
        <f>K40</f>
        <v>73.661564031548991</v>
      </c>
      <c r="N40" s="9"/>
      <c r="O40" s="17" t="s">
        <v>3</v>
      </c>
    </row>
    <row r="41" spans="1:15" x14ac:dyDescent="0.2">
      <c r="A41" s="9" t="str">
        <f>'[1]2021'!A58</f>
        <v>17. EOS</v>
      </c>
      <c r="B41" s="9" t="str">
        <f>'[1]2021'!B58</f>
        <v>EOS</v>
      </c>
      <c r="C41" s="10">
        <f>'[1]2021'!C58</f>
        <v>44280</v>
      </c>
      <c r="D41" s="9">
        <f>'[1]2021'!D58</f>
        <v>13.25</v>
      </c>
      <c r="E41" s="11">
        <f>'[1]2021'!E58</f>
        <v>1</v>
      </c>
      <c r="F41" s="13">
        <v>0</v>
      </c>
      <c r="G41" s="13">
        <v>0</v>
      </c>
      <c r="H41" s="13">
        <f>'[1]2021'!H58</f>
        <v>4.4632953741970329</v>
      </c>
      <c r="I41" s="9">
        <f>'[1]2021'!I58</f>
        <v>0</v>
      </c>
      <c r="J41" s="11">
        <f>'[1]2021'!J58</f>
        <v>1</v>
      </c>
      <c r="K41" s="13">
        <f>'[1]2021'!K58</f>
        <v>59.138663708110684</v>
      </c>
      <c r="L41" s="14">
        <f>'[1]2021'!L58</f>
        <v>0.42143164783344977</v>
      </c>
      <c r="M41" s="13">
        <f>K41</f>
        <v>59.138663708110684</v>
      </c>
      <c r="N41" s="9"/>
      <c r="O41" s="17" t="s">
        <v>25</v>
      </c>
    </row>
    <row r="42" spans="1:15" x14ac:dyDescent="0.2">
      <c r="A42" s="9" t="str">
        <f>'[1]2021'!A59</f>
        <v>18. Cardano</v>
      </c>
      <c r="B42" s="9" t="str">
        <f>'[1]2021'!B59</f>
        <v>ADA</v>
      </c>
      <c r="C42" s="10">
        <f>'[1]2021'!C59</f>
        <v>44294</v>
      </c>
      <c r="D42" s="9">
        <f>'[1]2021'!D59</f>
        <v>100</v>
      </c>
      <c r="E42" s="11">
        <f>'[1]2021'!E59</f>
        <v>1</v>
      </c>
      <c r="F42" s="13">
        <f>'[1]2021'!F59</f>
        <v>1.03</v>
      </c>
      <c r="G42" s="13">
        <f>'[1]2021'!G59</f>
        <v>103</v>
      </c>
      <c r="H42" s="13">
        <f>'[1]2021'!H59</f>
        <v>0.97371230832662026</v>
      </c>
      <c r="I42" s="9">
        <f>'[1]2021'!I59</f>
        <v>0</v>
      </c>
      <c r="J42" s="11">
        <f>'[1]2021'!J59</f>
        <v>1</v>
      </c>
      <c r="K42" s="13">
        <f>'[1]2021'!K59</f>
        <v>97.371230832662022</v>
      </c>
      <c r="L42" s="14">
        <f>'[1]2021'!L59</f>
        <v>-5.4648244343087168E-2</v>
      </c>
      <c r="M42" s="13">
        <f>'[1]2021'!M59</f>
        <v>-5.6287691673379783</v>
      </c>
      <c r="N42" s="9"/>
      <c r="O42" s="9"/>
    </row>
    <row r="43" spans="1:15" x14ac:dyDescent="0.2">
      <c r="A43" s="9" t="s">
        <v>27</v>
      </c>
      <c r="B43" s="9" t="s">
        <v>9</v>
      </c>
      <c r="C43" s="10">
        <v>44239</v>
      </c>
      <c r="D43" s="9"/>
      <c r="E43" s="11"/>
      <c r="F43" s="9"/>
      <c r="G43" s="13"/>
      <c r="H43" s="9"/>
      <c r="I43" s="9"/>
      <c r="J43" s="11"/>
      <c r="K43" s="13"/>
      <c r="L43" s="13"/>
      <c r="M43" s="13">
        <v>2293</v>
      </c>
      <c r="N43" s="9"/>
      <c r="O43" s="9"/>
    </row>
    <row r="44" spans="1:15" x14ac:dyDescent="0.2">
      <c r="A44" s="9" t="s">
        <v>28</v>
      </c>
      <c r="B44" s="9" t="s">
        <v>11</v>
      </c>
      <c r="C44" s="10">
        <v>44239</v>
      </c>
      <c r="D44" s="9"/>
      <c r="E44" s="11"/>
      <c r="F44" s="9"/>
      <c r="G44" s="13"/>
      <c r="H44" s="9"/>
      <c r="I44" s="9"/>
      <c r="J44" s="11"/>
      <c r="K44" s="13"/>
      <c r="L44" s="13"/>
      <c r="M44" s="13">
        <v>1525</v>
      </c>
      <c r="N44" s="9"/>
      <c r="O44" s="9"/>
    </row>
    <row r="45" spans="1:15" x14ac:dyDescent="0.2">
      <c r="A45" s="9" t="s">
        <v>27</v>
      </c>
      <c r="B45" s="9" t="s">
        <v>9</v>
      </c>
      <c r="C45" s="10">
        <v>44298</v>
      </c>
      <c r="D45" s="9"/>
      <c r="E45" s="11"/>
      <c r="F45" s="9"/>
      <c r="G45" s="13"/>
      <c r="H45" s="9"/>
      <c r="I45" s="9"/>
      <c r="J45" s="11"/>
      <c r="K45" s="13"/>
      <c r="L45" s="13"/>
      <c r="M45" s="13">
        <v>500</v>
      </c>
      <c r="N45" s="9"/>
      <c r="O45" s="9"/>
    </row>
    <row r="46" spans="1:15" x14ac:dyDescent="0.2">
      <c r="A46" s="9" t="s">
        <v>28</v>
      </c>
      <c r="B46" s="9" t="s">
        <v>11</v>
      </c>
      <c r="C46" s="10">
        <v>44298</v>
      </c>
      <c r="D46" s="9"/>
      <c r="E46" s="11"/>
      <c r="F46" s="9"/>
      <c r="G46" s="13"/>
      <c r="H46" s="9"/>
      <c r="I46" s="9"/>
      <c r="J46" s="11"/>
      <c r="K46" s="13"/>
      <c r="L46" s="13"/>
      <c r="M46" s="13">
        <v>893</v>
      </c>
      <c r="N46" s="9"/>
      <c r="O46" s="9"/>
    </row>
    <row r="47" spans="1:15" x14ac:dyDescent="0.2">
      <c r="A47" s="9" t="s">
        <v>29</v>
      </c>
      <c r="B47" s="9" t="s">
        <v>30</v>
      </c>
      <c r="C47" s="10">
        <v>44298</v>
      </c>
      <c r="D47" s="9"/>
      <c r="E47" s="11"/>
      <c r="F47" s="9"/>
      <c r="G47" s="13"/>
      <c r="H47" s="9"/>
      <c r="I47" s="9"/>
      <c r="J47" s="11"/>
      <c r="K47" s="13"/>
      <c r="L47" s="13"/>
      <c r="M47" s="13">
        <v>200</v>
      </c>
      <c r="N47" s="9"/>
      <c r="O47" s="9"/>
    </row>
    <row r="48" spans="1:15" x14ac:dyDescent="0.2">
      <c r="A48" s="9" t="s">
        <v>28</v>
      </c>
      <c r="B48" s="9" t="s">
        <v>31</v>
      </c>
      <c r="C48" s="10">
        <v>44298</v>
      </c>
      <c r="D48" s="9"/>
      <c r="E48" s="11"/>
      <c r="F48" s="9"/>
      <c r="G48" s="13"/>
      <c r="H48" s="9"/>
      <c r="I48" s="9"/>
      <c r="J48" s="11"/>
      <c r="K48" s="13"/>
      <c r="L48" s="13"/>
      <c r="M48" s="13">
        <v>100</v>
      </c>
      <c r="N48" s="9"/>
      <c r="O48" s="9"/>
    </row>
    <row r="49" spans="1:15" x14ac:dyDescent="0.2">
      <c r="A49" s="9" t="s">
        <v>32</v>
      </c>
      <c r="B49" s="9" t="s">
        <v>33</v>
      </c>
      <c r="C49" s="10">
        <v>44298</v>
      </c>
      <c r="D49" s="9"/>
      <c r="E49" s="11"/>
      <c r="F49" s="9"/>
      <c r="G49" s="13"/>
      <c r="H49" s="9"/>
      <c r="I49" s="9"/>
      <c r="J49" s="11"/>
      <c r="K49" s="13"/>
      <c r="L49" s="13"/>
      <c r="M49" s="13">
        <v>100</v>
      </c>
      <c r="N49" s="9"/>
      <c r="O49" s="9"/>
    </row>
    <row r="50" spans="1:15" x14ac:dyDescent="0.2">
      <c r="A50" s="9" t="s">
        <v>34</v>
      </c>
      <c r="B50" s="9" t="s">
        <v>35</v>
      </c>
      <c r="C50" s="10">
        <v>44298</v>
      </c>
      <c r="D50" s="9"/>
      <c r="E50" s="11"/>
      <c r="F50" s="9"/>
      <c r="G50" s="13"/>
      <c r="H50" s="9"/>
      <c r="I50" s="9"/>
      <c r="J50" s="11"/>
      <c r="K50" s="13"/>
      <c r="L50" s="13"/>
      <c r="M50" s="13">
        <v>100</v>
      </c>
      <c r="N50" s="9"/>
      <c r="O50" s="9"/>
    </row>
    <row r="51" spans="1:15" x14ac:dyDescent="0.2">
      <c r="A51" s="9"/>
      <c r="B51" s="9"/>
      <c r="C51" s="10"/>
      <c r="D51" s="9"/>
      <c r="E51" s="11"/>
      <c r="F51" s="9"/>
      <c r="G51" s="13"/>
      <c r="H51" s="9"/>
      <c r="I51" s="9"/>
      <c r="J51" s="11"/>
      <c r="K51" s="13"/>
      <c r="L51" s="13"/>
      <c r="M51" s="13"/>
      <c r="N51" s="9"/>
      <c r="O51" s="9"/>
    </row>
    <row r="52" spans="1:15" x14ac:dyDescent="0.2">
      <c r="A52" s="9" t="s">
        <v>6</v>
      </c>
      <c r="B52" s="9"/>
      <c r="C52" s="10"/>
      <c r="D52" s="9"/>
      <c r="E52" s="9"/>
      <c r="F52" s="9"/>
      <c r="G52" s="13">
        <f>SUM(G23:G43)</f>
        <v>508.10500000000002</v>
      </c>
      <c r="H52" s="9"/>
      <c r="I52" s="9"/>
      <c r="J52" s="9"/>
      <c r="K52" s="13">
        <f>SUM(K23:K42)</f>
        <v>7861.7666766329448</v>
      </c>
      <c r="L52" s="32">
        <f>M52/G52</f>
        <v>25.519649829529218</v>
      </c>
      <c r="M52" s="13">
        <f>SUM(M23:M50)</f>
        <v>12966.661676632944</v>
      </c>
      <c r="N52" s="9"/>
      <c r="O52" s="9"/>
    </row>
    <row r="53" spans="1:15" x14ac:dyDescent="0.2">
      <c r="A53" s="21"/>
      <c r="B53" s="21"/>
      <c r="C53" s="22"/>
      <c r="D53" s="21"/>
      <c r="E53" s="21"/>
      <c r="F53" s="21"/>
      <c r="G53" s="33"/>
      <c r="H53" s="21"/>
      <c r="I53" s="21"/>
      <c r="J53" s="21"/>
      <c r="K53" s="33"/>
      <c r="L53" s="23"/>
      <c r="M53" s="33"/>
      <c r="N53" s="21"/>
      <c r="O53" s="21"/>
    </row>
    <row r="54" spans="1:15" x14ac:dyDescent="0.2">
      <c r="A54" s="34" t="s">
        <v>36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6"/>
      <c r="M54" s="37">
        <f ca="1">M1</f>
        <v>44312</v>
      </c>
      <c r="N54" s="35"/>
      <c r="O54" s="36"/>
    </row>
    <row r="55" spans="1:15" x14ac:dyDescent="0.2">
      <c r="A55" s="7" t="str">
        <f t="shared" ref="A55:L55" si="1">A2</f>
        <v>Investment</v>
      </c>
      <c r="B55" s="7" t="str">
        <f t="shared" si="1"/>
        <v>Ticker</v>
      </c>
      <c r="C55" s="7" t="str">
        <f t="shared" si="1"/>
        <v>Buy date</v>
      </c>
      <c r="D55" s="7" t="str">
        <f t="shared" si="1"/>
        <v>Shares</v>
      </c>
      <c r="E55" s="7" t="str">
        <f t="shared" si="1"/>
        <v>exch. rate buy</v>
      </c>
      <c r="F55" s="7" t="str">
        <f t="shared" si="1"/>
        <v>Buy price</v>
      </c>
      <c r="G55" s="7" t="str">
        <f t="shared" si="1"/>
        <v>Euro spent</v>
      </c>
      <c r="H55" s="7" t="str">
        <f t="shared" si="1"/>
        <v>Price now</v>
      </c>
      <c r="I55" s="7" t="str">
        <f t="shared" si="1"/>
        <v>Dividends</v>
      </c>
      <c r="J55" s="7" t="str">
        <f t="shared" si="1"/>
        <v>exch. Rate now</v>
      </c>
      <c r="K55" s="7" t="str">
        <f t="shared" si="1"/>
        <v>Euro now</v>
      </c>
      <c r="L55" s="7" t="str">
        <f t="shared" si="1"/>
        <v>Return%</v>
      </c>
      <c r="M55" s="7" t="str">
        <f>M2</f>
        <v>Return€</v>
      </c>
      <c r="N55" s="7"/>
      <c r="O55" s="7"/>
    </row>
    <row r="56" spans="1:15" x14ac:dyDescent="0.2">
      <c r="A56" s="9" t="s">
        <v>37</v>
      </c>
      <c r="B56" s="9" t="str">
        <f>'[1]2021'!B84</f>
        <v>NXE^</v>
      </c>
      <c r="C56" s="10">
        <f>'[1]2021'!C84</f>
        <v>43102</v>
      </c>
      <c r="D56" s="9">
        <f>'[1]2021'!D84</f>
        <v>275</v>
      </c>
      <c r="E56" s="11">
        <f>'[1]2021'!E84</f>
        <v>1.51</v>
      </c>
      <c r="F56" s="9">
        <f>'[1]2021'!F84</f>
        <v>2.1800000000000002</v>
      </c>
      <c r="G56" s="13">
        <v>0</v>
      </c>
      <c r="H56" s="12">
        <f>'[1]2021'!H84</f>
        <v>3.59</v>
      </c>
      <c r="I56" s="9">
        <f>'[1]2021'!I84</f>
        <v>0</v>
      </c>
      <c r="J56" s="11">
        <f>'[1]2021'!J84</f>
        <v>1.5098897780462026</v>
      </c>
      <c r="K56" s="13">
        <f>'[1]2021'!K84</f>
        <v>653.85567500000002</v>
      </c>
      <c r="L56" s="14">
        <f>'[1]2021'!L84</f>
        <v>0.64690920642201855</v>
      </c>
      <c r="M56" s="19">
        <f>K56</f>
        <v>653.85567500000002</v>
      </c>
      <c r="N56" s="9"/>
      <c r="O56" s="17" t="s">
        <v>3</v>
      </c>
    </row>
    <row r="57" spans="1:15" x14ac:dyDescent="0.2">
      <c r="A57" s="9" t="s">
        <v>38</v>
      </c>
      <c r="B57" s="9" t="str">
        <f>'[1]2021'!B87</f>
        <v>URG</v>
      </c>
      <c r="C57" s="10">
        <f>'[1]2021'!C87</f>
        <v>43374</v>
      </c>
      <c r="D57" s="9">
        <f>'[1]2021'!D87</f>
        <v>700</v>
      </c>
      <c r="E57" s="11">
        <f>'[1]2021'!E87</f>
        <v>1.1499999999999999</v>
      </c>
      <c r="F57" s="9">
        <f>'[1]2021'!F87</f>
        <v>0.66</v>
      </c>
      <c r="G57" s="13">
        <v>0</v>
      </c>
      <c r="H57" s="12">
        <f>'[1]2021'!H87</f>
        <v>1.06</v>
      </c>
      <c r="I57" s="9">
        <f>'[1]2021'!I87</f>
        <v>0</v>
      </c>
      <c r="J57" s="9">
        <f>'[1]2021'!J87</f>
        <v>1.2088000000000001</v>
      </c>
      <c r="K57" s="13">
        <f>'[1]2021'!K87</f>
        <v>613.83189940436796</v>
      </c>
      <c r="L57" s="14">
        <f>'[1]2021'!L87</f>
        <v>0.52793654613641372</v>
      </c>
      <c r="M57" s="19">
        <f>K57</f>
        <v>613.83189940436796</v>
      </c>
      <c r="N57" s="12"/>
      <c r="O57" s="17" t="s">
        <v>3</v>
      </c>
    </row>
    <row r="58" spans="1:15" x14ac:dyDescent="0.2">
      <c r="A58" s="9" t="s">
        <v>39</v>
      </c>
      <c r="B58" s="9" t="str">
        <f>'[1]2021'!B85</f>
        <v>URC^</v>
      </c>
      <c r="C58" s="10">
        <f>'[1]2021'!C85</f>
        <v>43822</v>
      </c>
      <c r="D58" s="9">
        <f>'[1]2021'!D85</f>
        <v>190</v>
      </c>
      <c r="E58" s="11">
        <f>'[1]2021'!E85</f>
        <v>1.51</v>
      </c>
      <c r="F58" s="9">
        <f>'[1]2021'!F85</f>
        <v>1.18</v>
      </c>
      <c r="G58" s="13">
        <v>0</v>
      </c>
      <c r="H58" s="12">
        <f>'[1]2021'!H85</f>
        <v>3.7340852181790725</v>
      </c>
      <c r="I58" s="9">
        <f>'[1]2021'!I85</f>
        <v>0</v>
      </c>
      <c r="J58" s="11">
        <f>'[1]2021'!J85</f>
        <v>1.5098897780462026</v>
      </c>
      <c r="K58" s="13">
        <f>'[1]2021'!K85</f>
        <v>469.88608159999995</v>
      </c>
      <c r="L58" s="14">
        <f>'[1]2021'!L85</f>
        <v>2.1647100054237289</v>
      </c>
      <c r="M58" s="19">
        <f>K58</f>
        <v>469.88608159999995</v>
      </c>
      <c r="N58" s="12"/>
      <c r="O58" s="17" t="s">
        <v>3</v>
      </c>
    </row>
    <row r="59" spans="1:15" x14ac:dyDescent="0.2">
      <c r="A59" s="9" t="str">
        <f>'[1]2021'!A37</f>
        <v>4. IsoEnergy Ltd</v>
      </c>
      <c r="B59" s="9" t="str">
        <f>'[1]2021'!B37</f>
        <v>ISO^</v>
      </c>
      <c r="C59" s="10">
        <f>'[1]2021'!C37</f>
        <v>44229</v>
      </c>
      <c r="D59" s="9">
        <f>'[1]2021'!D37</f>
        <v>150</v>
      </c>
      <c r="E59" s="11">
        <f>'[1]2021'!E37</f>
        <v>1.55</v>
      </c>
      <c r="F59" s="9">
        <f>'[1]2021'!F37</f>
        <v>2</v>
      </c>
      <c r="G59" s="13">
        <f>'[1]2021'!G37</f>
        <v>193.54838709677418</v>
      </c>
      <c r="H59" s="12">
        <f>'[1]2021'!H37</f>
        <v>2.38</v>
      </c>
      <c r="I59" s="9">
        <f>'[1]2021'!I37</f>
        <v>0</v>
      </c>
      <c r="J59" s="11">
        <f>'[1]2021'!J37</f>
        <v>1.5098897780462026</v>
      </c>
      <c r="K59" s="13">
        <f>'[1]2021'!K37</f>
        <v>236.44110000000001</v>
      </c>
      <c r="L59" s="14">
        <f>'[1]2021'!L37</f>
        <v>0.22161235000000012</v>
      </c>
      <c r="M59" s="13">
        <f>'[1]2021'!M37</f>
        <v>42.892712903225828</v>
      </c>
      <c r="N59" s="12"/>
      <c r="O59" s="12"/>
    </row>
    <row r="60" spans="1:15" x14ac:dyDescent="0.2">
      <c r="A60" s="9" t="s">
        <v>40</v>
      </c>
      <c r="B60" s="9" t="str">
        <f>'[1]2021'!B89</f>
        <v>UEC</v>
      </c>
      <c r="C60" s="10">
        <f>'[1]2021'!C89</f>
        <v>44229</v>
      </c>
      <c r="D60" s="9">
        <f>'[1]2021'!D89</f>
        <v>75</v>
      </c>
      <c r="E60" s="9">
        <f>'[1]2021'!E89</f>
        <v>1.2022999999999999</v>
      </c>
      <c r="F60" s="9">
        <f>'[1]2021'!F89</f>
        <v>1.74</v>
      </c>
      <c r="G60" s="13">
        <v>0</v>
      </c>
      <c r="H60" s="9">
        <f>'[1]2021'!H89</f>
        <v>2.87</v>
      </c>
      <c r="I60" s="9">
        <f>'[1]2021'!I89</f>
        <v>0</v>
      </c>
      <c r="J60" s="11">
        <f>'[1]2021'!J89</f>
        <v>1.2100677637947725</v>
      </c>
      <c r="K60" s="13">
        <f>'[1]2021'!K89</f>
        <v>177.8826</v>
      </c>
      <c r="L60" s="14">
        <f>'[1]2021'!L89</f>
        <v>0.6388371645977009</v>
      </c>
      <c r="M60" s="19">
        <f>K60</f>
        <v>177.8826</v>
      </c>
      <c r="N60" s="12"/>
      <c r="O60" s="38" t="s">
        <v>3</v>
      </c>
    </row>
    <row r="61" spans="1:15" x14ac:dyDescent="0.2">
      <c r="A61" s="9" t="str">
        <f>'[1]2021'!A38</f>
        <v>6. Denison Mines Corp</v>
      </c>
      <c r="B61" s="9" t="str">
        <f>'[1]2021'!B38</f>
        <v>DNN</v>
      </c>
      <c r="C61" s="10">
        <f>'[1]2021'!C38</f>
        <v>44253</v>
      </c>
      <c r="D61" s="9">
        <f>'[1]2021'!D38</f>
        <v>500</v>
      </c>
      <c r="E61" s="11">
        <f>'[1]2021'!E38</f>
        <v>1.54</v>
      </c>
      <c r="F61" s="9">
        <f>'[1]2021'!F38</f>
        <v>1.01</v>
      </c>
      <c r="G61" s="13">
        <f>'[1]2021'!G38</f>
        <v>327.9220779220779</v>
      </c>
      <c r="H61" s="12">
        <f>'[1]2021'!H38</f>
        <v>0.99539999999999995</v>
      </c>
      <c r="I61" s="9">
        <f>'[1]2021'!I38</f>
        <v>0</v>
      </c>
      <c r="J61" s="11">
        <f>'[1]2021'!J38</f>
        <v>1.5098897780462026</v>
      </c>
      <c r="K61" s="13">
        <f>'[1]2021'!K38</f>
        <v>329.62671</v>
      </c>
      <c r="L61" s="14">
        <f>'[1]2021'!L38</f>
        <v>5.1982839603961044E-3</v>
      </c>
      <c r="M61" s="13">
        <f>'[1]2021'!M38</f>
        <v>1.7046320779220991</v>
      </c>
      <c r="N61" s="9"/>
      <c r="O61" s="9"/>
    </row>
    <row r="62" spans="1:15" x14ac:dyDescent="0.2">
      <c r="A62" s="9" t="str">
        <f>'[1]2021'!A39</f>
        <v>7. Global Atomic</v>
      </c>
      <c r="B62" s="9" t="str">
        <f>'[1]2021'!B39</f>
        <v>GLO</v>
      </c>
      <c r="C62" s="10">
        <f>'[1]2021'!C39</f>
        <v>44270</v>
      </c>
      <c r="D62" s="9">
        <f>'[1]2021'!D39</f>
        <v>150</v>
      </c>
      <c r="E62" s="11">
        <f>'[1]2021'!E39</f>
        <v>1.49</v>
      </c>
      <c r="F62" s="9">
        <f>'[1]2021'!F39</f>
        <v>2.19</v>
      </c>
      <c r="G62" s="13">
        <f>'[1]2021'!G39</f>
        <v>220.46979865771812</v>
      </c>
      <c r="H62" s="9">
        <f>'[1]2021'!H39</f>
        <v>2.67</v>
      </c>
      <c r="I62" s="9">
        <f>'[1]2021'!I39</f>
        <v>0</v>
      </c>
      <c r="J62" s="11">
        <f>'[1]2021'!J39</f>
        <v>1.5098897780462026</v>
      </c>
      <c r="K62" s="13">
        <f>'[1]2021'!K39</f>
        <v>265.25115</v>
      </c>
      <c r="L62" s="14">
        <f>'[1]2021'!L39</f>
        <v>0.20311784931506849</v>
      </c>
      <c r="M62" s="13">
        <f>'[1]2021'!M39</f>
        <v>44.78135134228188</v>
      </c>
      <c r="N62" s="9"/>
      <c r="O62" s="9"/>
    </row>
    <row r="63" spans="1:15" x14ac:dyDescent="0.2">
      <c r="A63" s="9" t="str">
        <f>'[1]2021'!A40</f>
        <v>8. Energy Fuels</v>
      </c>
      <c r="B63" s="9" t="str">
        <f>'[1]2021'!B40</f>
        <v>UUUU</v>
      </c>
      <c r="C63" s="10">
        <f>'[1]2021'!C40</f>
        <v>44278</v>
      </c>
      <c r="D63" s="9">
        <f>'[1]2021'!D40</f>
        <v>100</v>
      </c>
      <c r="E63" s="9">
        <f>'[1]2021'!E40</f>
        <v>1.1924999999999999</v>
      </c>
      <c r="F63" s="9">
        <f>'[1]2021'!F40</f>
        <v>5.47</v>
      </c>
      <c r="G63" s="13">
        <f>'[1]2021'!G40</f>
        <v>458.70020964360589</v>
      </c>
      <c r="H63" s="9">
        <f>'[1]2021'!H40</f>
        <v>5.54</v>
      </c>
      <c r="I63" s="9">
        <f>'[1]2021'!I40</f>
        <v>0</v>
      </c>
      <c r="J63" s="11">
        <f>'[1]2021'!J40</f>
        <v>1.2100677637947725</v>
      </c>
      <c r="K63" s="13">
        <f>'[1]2021'!K40</f>
        <v>457.82559999999995</v>
      </c>
      <c r="L63" s="14">
        <f>'[1]2021'!L40</f>
        <v>-1.9067129798904547E-3</v>
      </c>
      <c r="M63" s="13">
        <f>'[1]2021'!M40</f>
        <v>-0.87460964360593607</v>
      </c>
      <c r="N63" s="9"/>
      <c r="O63" s="9"/>
    </row>
    <row r="64" spans="1:15" x14ac:dyDescent="0.2">
      <c r="A64" s="9" t="str">
        <f>'[1]2021'!A41</f>
        <v>9. Bannerman Resources ltd</v>
      </c>
      <c r="B64" s="9" t="str">
        <f>'[1]2021'!B41</f>
        <v>BMN</v>
      </c>
      <c r="C64" s="10">
        <f>'[1]2021'!C41</f>
        <v>44281</v>
      </c>
      <c r="D64" s="9">
        <f>'[1]2021'!D41</f>
        <v>4000</v>
      </c>
      <c r="E64" s="11">
        <f>'[1]2021'!E41</f>
        <v>1.55</v>
      </c>
      <c r="F64" s="9">
        <f>'[1]2021'!F41</f>
        <v>0.13</v>
      </c>
      <c r="G64" s="13">
        <f>'[1]2021'!G41</f>
        <v>335.48387096774195</v>
      </c>
      <c r="H64" s="9">
        <f>'[1]2021'!H41</f>
        <v>0.125</v>
      </c>
      <c r="I64" s="9">
        <f>'[1]2021'!I41</f>
        <v>0</v>
      </c>
      <c r="J64" s="11">
        <f>'[1]2021'!J41</f>
        <v>1.5625</v>
      </c>
      <c r="K64" s="13">
        <f>'[1]2021'!K41</f>
        <v>320</v>
      </c>
      <c r="L64" s="14">
        <f>'[1]2021'!L41</f>
        <v>-4.6153846153846198E-2</v>
      </c>
      <c r="M64" s="13">
        <f>'[1]2021'!M41</f>
        <v>-15.48387096774195</v>
      </c>
      <c r="N64" s="9"/>
      <c r="O64" s="9"/>
    </row>
    <row r="65" spans="1:15" x14ac:dyDescent="0.2">
      <c r="A65" s="9" t="str">
        <f>'[1]2021'!A42</f>
        <v>10. Encore Energy Corp</v>
      </c>
      <c r="B65" s="9" t="str">
        <f>'[1]2021'!B42</f>
        <v>EU</v>
      </c>
      <c r="C65" s="10">
        <f>'[1]2021'!C42</f>
        <v>44285</v>
      </c>
      <c r="D65" s="9">
        <f>'[1]2021'!D42</f>
        <v>300</v>
      </c>
      <c r="E65" s="11">
        <f>'[1]2021'!E42</f>
        <v>1.48</v>
      </c>
      <c r="F65" s="9">
        <f>'[1]2021'!F42</f>
        <v>1.21</v>
      </c>
      <c r="G65" s="15">
        <f>'[1]2021'!G42</f>
        <v>245.27027027027026</v>
      </c>
      <c r="H65" s="9">
        <f>'[1]2021'!H42</f>
        <v>1.17</v>
      </c>
      <c r="I65" s="9">
        <f>'[1]2021'!I42</f>
        <v>0</v>
      </c>
      <c r="J65" s="11">
        <f>'[1]2021'!J42</f>
        <v>1.5098897780462026</v>
      </c>
      <c r="K65" s="15">
        <f>'[1]2021'!K42</f>
        <v>232.46729999999999</v>
      </c>
      <c r="L65" s="14">
        <f>'[1]2021'!L42</f>
        <v>-5.2199438016528904E-2</v>
      </c>
      <c r="M65" s="15">
        <f>'[1]2021'!M42</f>
        <v>-12.802970270270265</v>
      </c>
      <c r="N65" s="9"/>
      <c r="O65" s="9"/>
    </row>
    <row r="66" spans="1:15" x14ac:dyDescent="0.2">
      <c r="A66" s="9" t="str">
        <f>'[1]2021'!A43</f>
        <v>11. Paladin</v>
      </c>
      <c r="B66" s="9" t="str">
        <f>'[1]2021'!B43</f>
        <v>PDN</v>
      </c>
      <c r="C66" s="10">
        <f>'[1]2021'!C43</f>
        <v>44287</v>
      </c>
      <c r="D66" s="9">
        <f>'[1]2021'!D43</f>
        <v>1500</v>
      </c>
      <c r="E66" s="11">
        <f>'[1]2021'!E43</f>
        <v>1.55</v>
      </c>
      <c r="F66" s="9">
        <f>'[1]2021'!F43</f>
        <v>0.37</v>
      </c>
      <c r="G66" s="15">
        <f>'[1]2021'!G43</f>
        <v>358.06451612903226</v>
      </c>
      <c r="H66" s="9">
        <f>'[1]2021'!H43</f>
        <v>0.39</v>
      </c>
      <c r="I66" s="9">
        <f>'[1]2021'!I43</f>
        <v>0</v>
      </c>
      <c r="J66" s="11">
        <f>'[1]2021'!J43</f>
        <v>1.5625</v>
      </c>
      <c r="K66" s="15">
        <f>'[1]2021'!K43</f>
        <v>374.40000000000003</v>
      </c>
      <c r="L66" s="14">
        <f>'[1]2021'!L43</f>
        <v>4.562162162162172E-2</v>
      </c>
      <c r="M66" s="15">
        <f>'[1]2021'!M43</f>
        <v>16.335483870967778</v>
      </c>
      <c r="N66" s="9"/>
      <c r="O66" s="9"/>
    </row>
    <row r="67" spans="1:15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2">
      <c r="A68" s="9" t="s">
        <v>6</v>
      </c>
      <c r="B68" s="9"/>
      <c r="C68" s="10"/>
      <c r="D68" s="9"/>
      <c r="E68" s="9"/>
      <c r="F68" s="9"/>
      <c r="G68" s="13">
        <f>SUM(G56:G66)</f>
        <v>2139.4591306872207</v>
      </c>
      <c r="H68" s="9"/>
      <c r="I68" s="9"/>
      <c r="J68" s="9"/>
      <c r="K68" s="13">
        <f>SUM(K56:K66)</f>
        <v>4131.4681160043674</v>
      </c>
      <c r="L68" s="32">
        <f>M68/G68</f>
        <v>0.93108064404917568</v>
      </c>
      <c r="M68" s="13">
        <f>SUM(M56:M66)</f>
        <v>1992.0089853171471</v>
      </c>
      <c r="N68" s="9"/>
      <c r="O68" s="9"/>
    </row>
    <row r="69" spans="1:15" x14ac:dyDescent="0.2">
      <c r="A69" s="21"/>
      <c r="B69" s="21"/>
      <c r="C69" s="22"/>
      <c r="D69" s="21"/>
      <c r="E69" s="21"/>
      <c r="F69" s="21"/>
      <c r="G69" s="21"/>
      <c r="H69" s="21"/>
      <c r="I69" s="21"/>
      <c r="J69" s="21"/>
      <c r="K69" s="33"/>
      <c r="L69" s="23"/>
      <c r="M69" s="21"/>
      <c r="N69" s="21"/>
      <c r="O69" s="21"/>
    </row>
    <row r="70" spans="1:15" x14ac:dyDescent="0.2">
      <c r="A70" s="39" t="s">
        <v>41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2">
        <f ca="1">M1</f>
        <v>44312</v>
      </c>
      <c r="N70" s="40"/>
      <c r="O70" s="41"/>
    </row>
    <row r="71" spans="1:15" x14ac:dyDescent="0.2">
      <c r="A71" s="7" t="str">
        <f>A55</f>
        <v>Investment</v>
      </c>
      <c r="B71" s="7" t="str">
        <f t="shared" ref="B71:M71" si="2">B55</f>
        <v>Ticker</v>
      </c>
      <c r="C71" s="7" t="str">
        <f t="shared" si="2"/>
        <v>Buy date</v>
      </c>
      <c r="D71" s="7" t="str">
        <f t="shared" si="2"/>
        <v>Shares</v>
      </c>
      <c r="E71" s="7" t="str">
        <f t="shared" si="2"/>
        <v>exch. rate buy</v>
      </c>
      <c r="F71" s="7" t="str">
        <f t="shared" si="2"/>
        <v>Buy price</v>
      </c>
      <c r="G71" s="7" t="str">
        <f t="shared" si="2"/>
        <v>Euro spent</v>
      </c>
      <c r="H71" s="7" t="str">
        <f t="shared" si="2"/>
        <v>Price now</v>
      </c>
      <c r="I71" s="7" t="str">
        <f t="shared" si="2"/>
        <v>Dividends</v>
      </c>
      <c r="J71" s="7" t="str">
        <f t="shared" si="2"/>
        <v>exch. Rate now</v>
      </c>
      <c r="K71" s="7" t="str">
        <f t="shared" si="2"/>
        <v>Euro now</v>
      </c>
      <c r="L71" s="7" t="str">
        <f t="shared" si="2"/>
        <v>Return%</v>
      </c>
      <c r="M71" s="7" t="str">
        <f t="shared" si="2"/>
        <v>Return€</v>
      </c>
      <c r="N71" s="7"/>
      <c r="O71" s="7"/>
    </row>
    <row r="72" spans="1:15" x14ac:dyDescent="0.2">
      <c r="A72" s="9" t="s">
        <v>42</v>
      </c>
      <c r="B72" s="9" t="str">
        <f>'[1]2021'!B77</f>
        <v>LUN^</v>
      </c>
      <c r="C72" s="10">
        <f>'[1]2021'!C77</f>
        <v>43384</v>
      </c>
      <c r="D72" s="9">
        <f>'[1]2021'!D77</f>
        <v>20</v>
      </c>
      <c r="E72" s="11">
        <f>'[1]2021'!E77</f>
        <v>1.5</v>
      </c>
      <c r="F72" s="9">
        <f>'[1]2021'!F77</f>
        <v>5.96</v>
      </c>
      <c r="G72" s="13">
        <v>0</v>
      </c>
      <c r="H72" s="12">
        <f>'[1]2021'!H77</f>
        <v>14.85</v>
      </c>
      <c r="I72" s="9">
        <f>'[1]2021'!I77</f>
        <v>0.16</v>
      </c>
      <c r="J72" s="11">
        <f>'[1]2021'!J77</f>
        <v>1.5098897780462026</v>
      </c>
      <c r="K72" s="13">
        <f>'[1]2021'!K77</f>
        <v>198.82245999999998</v>
      </c>
      <c r="L72" s="14">
        <f>'[1]2021'!L77</f>
        <v>2.5019604865771807</v>
      </c>
      <c r="M72" s="19">
        <f>K72</f>
        <v>198.82245999999998</v>
      </c>
      <c r="N72" s="9"/>
      <c r="O72" s="17" t="s">
        <v>3</v>
      </c>
    </row>
    <row r="73" spans="1:15" x14ac:dyDescent="0.2">
      <c r="A73" s="9" t="s">
        <v>43</v>
      </c>
      <c r="B73" s="9" t="s">
        <v>44</v>
      </c>
      <c r="C73" s="10">
        <v>43657</v>
      </c>
      <c r="D73" s="9">
        <v>26</v>
      </c>
      <c r="E73" s="11">
        <v>1.1299999999999999</v>
      </c>
      <c r="F73" s="9">
        <v>23.2</v>
      </c>
      <c r="G73" s="13">
        <v>533.80530973451323</v>
      </c>
      <c r="H73" s="12">
        <v>32.799999999999997</v>
      </c>
      <c r="I73" s="9">
        <v>3.89</v>
      </c>
      <c r="J73" s="11">
        <v>1.1954</v>
      </c>
      <c r="K73" s="13">
        <v>798.00903463275881</v>
      </c>
      <c r="L73" s="14">
        <v>0.49494398066150119</v>
      </c>
      <c r="M73" s="13">
        <v>264.20372489824558</v>
      </c>
      <c r="N73" s="9"/>
      <c r="O73" s="43" t="s">
        <v>45</v>
      </c>
    </row>
    <row r="74" spans="1:15" x14ac:dyDescent="0.2">
      <c r="A74" s="9" t="str">
        <f>'[1]2021'!A45</f>
        <v>3. Atico Mining Corp</v>
      </c>
      <c r="B74" s="9" t="str">
        <f>'[1]2021'!B45</f>
        <v>ATY^</v>
      </c>
      <c r="C74" s="10">
        <f>'[1]2021'!C45</f>
        <v>43874</v>
      </c>
      <c r="D74" s="9">
        <f>'[1]2021'!D45</f>
        <v>600</v>
      </c>
      <c r="E74" s="11">
        <f>'[1]2021'!E45</f>
        <v>1.44</v>
      </c>
      <c r="F74" s="9">
        <f>'[1]2021'!F45</f>
        <v>0.37</v>
      </c>
      <c r="G74" s="13">
        <f>'[1]2021'!G45</f>
        <v>154.16666666666669</v>
      </c>
      <c r="H74" s="12">
        <f>'[1]2021'!H45</f>
        <v>0.64</v>
      </c>
      <c r="I74" s="9">
        <f>'[1]2021'!I45</f>
        <v>0</v>
      </c>
      <c r="J74" s="11">
        <f>'[1]2021'!J45</f>
        <v>1.5098897780462026</v>
      </c>
      <c r="K74" s="13">
        <f>'[1]2021'!K45</f>
        <v>254.32320000000001</v>
      </c>
      <c r="L74" s="14">
        <f>'[1]2021'!L45</f>
        <v>0.64966399999999991</v>
      </c>
      <c r="M74" s="13">
        <f>'[1]2021'!M45</f>
        <v>100.15653333333333</v>
      </c>
      <c r="N74" s="9"/>
      <c r="O74" s="17"/>
    </row>
    <row r="75" spans="1:15" x14ac:dyDescent="0.2">
      <c r="A75" s="9" t="s">
        <v>46</v>
      </c>
      <c r="B75" s="9" t="str">
        <f>'[1]2021'!B88</f>
        <v>IVN</v>
      </c>
      <c r="C75" s="10">
        <f>'[1]2021'!C88</f>
        <v>43854</v>
      </c>
      <c r="D75" s="9">
        <f>'[1]2021'!D88</f>
        <v>50</v>
      </c>
      <c r="E75" s="11">
        <f>'[1]2021'!E88</f>
        <v>1.46</v>
      </c>
      <c r="F75" s="9">
        <f>'[1]2021'!F88</f>
        <v>3.71</v>
      </c>
      <c r="G75" s="13">
        <v>0</v>
      </c>
      <c r="H75" s="9">
        <f>'[1]2021'!H88</f>
        <v>8.6999999999999993</v>
      </c>
      <c r="I75" s="9">
        <f>'[1]2021'!I88</f>
        <v>0</v>
      </c>
      <c r="J75" s="11">
        <f>'[1]2021'!J88</f>
        <v>1.5098897780462026</v>
      </c>
      <c r="K75" s="13">
        <f>'[1]2021'!K88</f>
        <v>288.10049999999995</v>
      </c>
      <c r="L75" s="14">
        <f>'[1]2021'!L88</f>
        <v>1.2675295417789754</v>
      </c>
      <c r="M75" s="13">
        <f>K75</f>
        <v>288.10049999999995</v>
      </c>
      <c r="N75" s="9"/>
      <c r="O75" s="17" t="s">
        <v>3</v>
      </c>
    </row>
    <row r="76" spans="1:15" x14ac:dyDescent="0.2">
      <c r="A76" s="9" t="s">
        <v>47</v>
      </c>
      <c r="B76" s="9" t="s">
        <v>48</v>
      </c>
      <c r="C76" s="10">
        <v>44173</v>
      </c>
      <c r="D76" s="9">
        <v>500</v>
      </c>
      <c r="E76" s="11">
        <v>1.55</v>
      </c>
      <c r="F76" s="9">
        <v>0.63</v>
      </c>
      <c r="G76" s="13">
        <v>203.2258064516129</v>
      </c>
      <c r="H76" s="12">
        <v>0.71</v>
      </c>
      <c r="I76" s="9">
        <v>0</v>
      </c>
      <c r="J76" s="11">
        <v>1.49</v>
      </c>
      <c r="K76" s="13">
        <v>238.25503355704697</v>
      </c>
      <c r="L76" s="14">
        <v>0.1723660381378502</v>
      </c>
      <c r="M76" s="13">
        <v>35.029227105434074</v>
      </c>
      <c r="N76" s="9"/>
      <c r="O76" s="43" t="s">
        <v>45</v>
      </c>
    </row>
    <row r="77" spans="1:15" x14ac:dyDescent="0.2">
      <c r="A77" s="9" t="str">
        <f>'[1]2021'!A46</f>
        <v>6. Nova Royalty Corp</v>
      </c>
      <c r="B77" s="9" t="str">
        <f>'[1]2021'!B46</f>
        <v>NOVR</v>
      </c>
      <c r="C77" s="10">
        <f>'[1]2021'!C46</f>
        <v>44187</v>
      </c>
      <c r="D77" s="9">
        <f>'[1]2021'!D46</f>
        <v>100</v>
      </c>
      <c r="E77" s="11">
        <f>'[1]2021'!E46</f>
        <v>1.57</v>
      </c>
      <c r="F77" s="12">
        <f>'[1]2021'!F46</f>
        <v>3</v>
      </c>
      <c r="G77" s="13">
        <f>'[1]2021'!G46</f>
        <v>191.08280254777068</v>
      </c>
      <c r="H77" s="12">
        <f>'[1]2021'!H46</f>
        <v>3.86</v>
      </c>
      <c r="I77" s="9">
        <f>'[1]2021'!I46</f>
        <v>0</v>
      </c>
      <c r="J77" s="11">
        <f>'[1]2021'!J46</f>
        <v>1.5098897780462026</v>
      </c>
      <c r="K77" s="13">
        <f>'[1]2021'!K46</f>
        <v>255.64779999999999</v>
      </c>
      <c r="L77" s="14">
        <f>'[1]2021'!L46</f>
        <v>0.33789015333333339</v>
      </c>
      <c r="M77" s="13">
        <f>'[1]2021'!M46</f>
        <v>64.564997452229306</v>
      </c>
      <c r="N77" s="9"/>
      <c r="O77" s="9"/>
    </row>
    <row r="78" spans="1:15" x14ac:dyDescent="0.2">
      <c r="A78" s="9" t="str">
        <f>'[1]2021'!A47</f>
        <v>7. Electric Royalties Ltd</v>
      </c>
      <c r="B78" s="9" t="str">
        <f>'[1]2021'!B47</f>
        <v>ELEC</v>
      </c>
      <c r="C78" s="10">
        <f>'[1]2021'!C47</f>
        <v>44246</v>
      </c>
      <c r="D78" s="9">
        <f>'[1]2021'!D47</f>
        <v>1000</v>
      </c>
      <c r="E78" s="11">
        <f>'[1]2021'!E47</f>
        <v>1.54</v>
      </c>
      <c r="F78" s="9">
        <f>'[1]2021'!F47</f>
        <v>0.34</v>
      </c>
      <c r="G78" s="13">
        <f>'[1]2021'!G47</f>
        <v>220.77922077922076</v>
      </c>
      <c r="H78" s="12">
        <f>'[1]2021'!H47</f>
        <v>0.42</v>
      </c>
      <c r="I78" s="9">
        <f>'[1]2021'!I47</f>
        <v>0</v>
      </c>
      <c r="J78" s="11">
        <f>'[1]2021'!J47</f>
        <v>1.5098897780462026</v>
      </c>
      <c r="K78" s="13">
        <f>'[1]2021'!K47</f>
        <v>278.166</v>
      </c>
      <c r="L78" s="14">
        <f>'[1]2021'!L47</f>
        <v>0.25992835294117655</v>
      </c>
      <c r="M78" s="13">
        <f>'[1]2021'!M47</f>
        <v>57.386779220779232</v>
      </c>
      <c r="N78" s="9"/>
      <c r="O78" s="9"/>
    </row>
    <row r="79" spans="1:15" x14ac:dyDescent="0.2">
      <c r="A79" s="9"/>
      <c r="B79" s="9"/>
      <c r="C79" s="10"/>
      <c r="D79" s="9"/>
      <c r="E79" s="11"/>
      <c r="F79" s="9"/>
      <c r="G79" s="13"/>
      <c r="H79" s="12"/>
      <c r="I79" s="9"/>
      <c r="J79" s="44"/>
      <c r="K79" s="13"/>
      <c r="L79" s="14"/>
      <c r="M79" s="13"/>
      <c r="N79" s="9"/>
      <c r="O79" s="9"/>
    </row>
    <row r="80" spans="1:15" x14ac:dyDescent="0.2">
      <c r="A80" s="9"/>
      <c r="B80" s="9"/>
      <c r="C80" s="10"/>
      <c r="D80" s="9"/>
      <c r="E80" s="11"/>
      <c r="F80" s="9"/>
      <c r="G80" s="13"/>
      <c r="H80" s="12"/>
      <c r="I80" s="9"/>
      <c r="J80" s="44"/>
      <c r="K80" s="13"/>
      <c r="L80" s="14"/>
      <c r="M80" s="13"/>
      <c r="N80" s="9"/>
      <c r="O80" s="9"/>
    </row>
    <row r="81" spans="1:15" x14ac:dyDescent="0.2">
      <c r="A81" s="9"/>
      <c r="B81" s="9"/>
      <c r="C81" s="10"/>
      <c r="D81" s="9"/>
      <c r="E81" s="11"/>
      <c r="F81" s="9"/>
      <c r="G81" s="13"/>
      <c r="H81" s="12"/>
      <c r="I81" s="9"/>
      <c r="J81" s="44"/>
      <c r="K81" s="13"/>
      <c r="L81" s="14"/>
      <c r="M81" s="13"/>
      <c r="N81" s="9"/>
      <c r="O81" s="9"/>
    </row>
    <row r="82" spans="1:15" x14ac:dyDescent="0.2">
      <c r="A82" s="9"/>
      <c r="B82" s="9"/>
      <c r="C82" s="10"/>
      <c r="D82" s="9"/>
      <c r="E82" s="11"/>
      <c r="F82" s="9"/>
      <c r="G82" s="13"/>
      <c r="H82" s="12"/>
      <c r="I82" s="9"/>
      <c r="J82" s="44"/>
      <c r="K82" s="13"/>
      <c r="L82" s="14"/>
      <c r="M82" s="13"/>
      <c r="N82" s="9"/>
      <c r="O82" s="9"/>
    </row>
    <row r="83" spans="1:15" x14ac:dyDescent="0.2">
      <c r="A83" s="9" t="s">
        <v>6</v>
      </c>
      <c r="B83" s="9"/>
      <c r="C83" s="10"/>
      <c r="D83" s="9"/>
      <c r="E83" s="9"/>
      <c r="F83" s="9"/>
      <c r="G83" s="13">
        <f>SUM(G72:G82)</f>
        <v>1303.0598061797843</v>
      </c>
      <c r="H83" s="9"/>
      <c r="I83" s="9"/>
      <c r="J83" s="9"/>
      <c r="K83" s="13">
        <f>SUM(K72:K82)</f>
        <v>2311.3240281898056</v>
      </c>
      <c r="L83" s="32">
        <f>M83/G83</f>
        <v>0.77376665079247353</v>
      </c>
      <c r="M83" s="13">
        <f>SUM(M72:M82)</f>
        <v>1008.2642220100214</v>
      </c>
      <c r="N83" s="9"/>
      <c r="O83" s="9"/>
    </row>
  </sheetData>
  <mergeCells count="8">
    <mergeCell ref="A70:L70"/>
    <mergeCell ref="M70:O70"/>
    <mergeCell ref="A1:L1"/>
    <mergeCell ref="M1:O1"/>
    <mergeCell ref="A21:L21"/>
    <mergeCell ref="M21:O21"/>
    <mergeCell ref="A54:L54"/>
    <mergeCell ref="M54:O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2021-04-26T05:28:43Z</dcterms:created>
  <dcterms:modified xsi:type="dcterms:W3CDTF">2021-04-26T05:29:51Z</dcterms:modified>
</cp:coreProperties>
</file>